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1"/>
  </bookViews>
  <sheets>
    <sheet name="Main (1)" sheetId="1" r:id="rId1"/>
    <sheet name="Main (2)" sheetId="2" r:id="rId2"/>
    <sheet name="Chart1" sheetId="3" r:id="rId3"/>
    <sheet name="Chart2" sheetId="4" r:id="rId4"/>
    <sheet name="Main (3)" sheetId="5" r:id="rId5"/>
    <sheet name="Chart3" sheetId="6" r:id="rId6"/>
    <sheet name="Text model (1)" sheetId="7" r:id="rId7"/>
  </sheets>
  <definedNames>
    <definedName name="anscount" hidden="1">3</definedName>
    <definedName name="limcount" hidden="1">2</definedName>
    <definedName name="sencount" hidden="1">2</definedName>
    <definedName name="solver_adj" localSheetId="0" hidden="1">'Main (1)'!$C$11:$C$40</definedName>
    <definedName name="solver_adj" localSheetId="1" hidden="1">'Main (2)'!$C$11:$C$40</definedName>
    <definedName name="solver_adj" localSheetId="4" hidden="1">'Main (3)'!$G$12:$G$41</definedName>
    <definedName name="solver_adj" localSheetId="6" hidden="1">'Text model (1)'!$C$15:$C$44</definedName>
    <definedName name="solver_cvg" localSheetId="0" hidden="1">0.001</definedName>
    <definedName name="solver_cvg" localSheetId="1" hidden="1">0.001</definedName>
    <definedName name="solver_cvg" localSheetId="4" hidden="1">0.001</definedName>
    <definedName name="solver_cvg" localSheetId="6" hidden="1">0.001</definedName>
    <definedName name="solver_drv" localSheetId="0" hidden="1">1</definedName>
    <definedName name="solver_drv" localSheetId="1" hidden="1">1</definedName>
    <definedName name="solver_drv" localSheetId="4" hidden="1">1</definedName>
    <definedName name="solver_drv" localSheetId="6" hidden="1">1</definedName>
    <definedName name="solver_est" localSheetId="0" hidden="1">1</definedName>
    <definedName name="solver_est" localSheetId="1" hidden="1">1</definedName>
    <definedName name="solver_est" localSheetId="4" hidden="1">1</definedName>
    <definedName name="solver_est" localSheetId="6" hidden="1">1</definedName>
    <definedName name="solver_itr" localSheetId="0" hidden="1">100</definedName>
    <definedName name="solver_itr" localSheetId="1" hidden="1">100</definedName>
    <definedName name="solver_itr" localSheetId="4" hidden="1">100</definedName>
    <definedName name="solver_itr" localSheetId="6" hidden="1">100</definedName>
    <definedName name="solver_lhs1" localSheetId="0" hidden="1">'Main (1)'!$C$11:$C$40</definedName>
    <definedName name="solver_lhs1" localSheetId="1" hidden="1">'Main (2)'!$C$11:$C$40</definedName>
    <definedName name="solver_lhs1" localSheetId="4" hidden="1">'Main (3)'!$G$12:$G$41</definedName>
    <definedName name="solver_lhs1" localSheetId="6" hidden="1">'Text model (1)'!$C$15:$C$44</definedName>
    <definedName name="solver_lhs2" localSheetId="0" hidden="1">'Main (1)'!$C$41</definedName>
    <definedName name="solver_lhs2" localSheetId="1" hidden="1">'Main (2)'!$C$41</definedName>
    <definedName name="solver_lhs2" localSheetId="4" hidden="1">'Main (3)'!$G$42</definedName>
    <definedName name="solver_lhs2" localSheetId="6" hidden="1">'Text model (1)'!$C$454</definedName>
    <definedName name="solver_lin" localSheetId="0" hidden="1">2</definedName>
    <definedName name="solver_lin" localSheetId="1" hidden="1">2</definedName>
    <definedName name="solver_lin" localSheetId="4" hidden="1">0</definedName>
    <definedName name="solver_lin" localSheetId="6" hidden="1">0</definedName>
    <definedName name="solver_neg" localSheetId="0" hidden="1">2</definedName>
    <definedName name="solver_neg" localSheetId="1" hidden="1">2</definedName>
    <definedName name="solver_neg" localSheetId="4" hidden="1">2</definedName>
    <definedName name="solver_neg" localSheetId="6" hidden="1">2</definedName>
    <definedName name="solver_num" localSheetId="0" hidden="1">2</definedName>
    <definedName name="solver_num" localSheetId="1" hidden="1">2</definedName>
    <definedName name="solver_num" localSheetId="4" hidden="1">2</definedName>
    <definedName name="solver_num" localSheetId="6" hidden="1">2</definedName>
    <definedName name="solver_nwt" localSheetId="0" hidden="1">1</definedName>
    <definedName name="solver_nwt" localSheetId="1" hidden="1">1</definedName>
    <definedName name="solver_nwt" localSheetId="4" hidden="1">1</definedName>
    <definedName name="solver_nwt" localSheetId="6" hidden="1">1</definedName>
    <definedName name="solver_opt" localSheetId="0" hidden="1">'Main (1)'!$D$41</definedName>
    <definedName name="solver_opt" localSheetId="1" hidden="1">'Main (2)'!$D$41</definedName>
    <definedName name="solver_opt" localSheetId="4" hidden="1">'Main (3)'!$H$42</definedName>
    <definedName name="solver_opt" localSheetId="6" hidden="1">'Text model (1)'!$D$454</definedName>
    <definedName name="solver_pre" localSheetId="0" hidden="1">0.000001</definedName>
    <definedName name="solver_pre" localSheetId="1" hidden="1">0.000001</definedName>
    <definedName name="solver_pre" localSheetId="4" hidden="1">0.000001</definedName>
    <definedName name="solver_pre" localSheetId="6" hidden="1">0.000001</definedName>
    <definedName name="solver_rel1" localSheetId="0" hidden="1">3</definedName>
    <definedName name="solver_rel1" localSheetId="1" hidden="1">3</definedName>
    <definedName name="solver_rel1" localSheetId="4" hidden="1">3</definedName>
    <definedName name="solver_rel1" localSheetId="6" hidden="1">3</definedName>
    <definedName name="solver_rel2" localSheetId="0" hidden="1">1</definedName>
    <definedName name="solver_rel2" localSheetId="1" hidden="1">1</definedName>
    <definedName name="solver_rel2" localSheetId="4" hidden="1">1</definedName>
    <definedName name="solver_rel2" localSheetId="6" hidden="1">1</definedName>
    <definedName name="solver_rhs1" localSheetId="0" hidden="1">0</definedName>
    <definedName name="solver_rhs1" localSheetId="1" hidden="1">0</definedName>
    <definedName name="solver_rhs1" localSheetId="4" hidden="1">0</definedName>
    <definedName name="solver_rhs1" localSheetId="6" hidden="1">0</definedName>
    <definedName name="solver_rhs2" localSheetId="0" hidden="1">100</definedName>
    <definedName name="solver_rhs2" localSheetId="1" hidden="1">100</definedName>
    <definedName name="solver_rhs2" localSheetId="4" hidden="1">100</definedName>
    <definedName name="solver_rhs2" localSheetId="6" hidden="1">100</definedName>
    <definedName name="solver_scl" localSheetId="0" hidden="1">2</definedName>
    <definedName name="solver_scl" localSheetId="1" hidden="1">2</definedName>
    <definedName name="solver_scl" localSheetId="4" hidden="1">2</definedName>
    <definedName name="solver_scl" localSheetId="6" hidden="1">2</definedName>
    <definedName name="solver_sho" localSheetId="0" hidden="1">2</definedName>
    <definedName name="solver_sho" localSheetId="1" hidden="1">2</definedName>
    <definedName name="solver_sho" localSheetId="4" hidden="1">2</definedName>
    <definedName name="solver_sho" localSheetId="6" hidden="1">2</definedName>
    <definedName name="solver_tim" localSheetId="0" hidden="1">100</definedName>
    <definedName name="solver_tim" localSheetId="1" hidden="1">100</definedName>
    <definedName name="solver_tim" localSheetId="4" hidden="1">100</definedName>
    <definedName name="solver_tim" localSheetId="6" hidden="1">100</definedName>
    <definedName name="solver_tmp" localSheetId="1" hidden="1">100</definedName>
    <definedName name="solver_tmp" localSheetId="4" hidden="1">100</definedName>
    <definedName name="solver_tol" localSheetId="0" hidden="1">0.05</definedName>
    <definedName name="solver_tol" localSheetId="1" hidden="1">0.05</definedName>
    <definedName name="solver_tol" localSheetId="4" hidden="1">0.05</definedName>
    <definedName name="solver_tol" localSheetId="6" hidden="1">0.05</definedName>
    <definedName name="solver_typ" localSheetId="0" hidden="1">1</definedName>
    <definedName name="solver_typ" localSheetId="1" hidden="1">1</definedName>
    <definedName name="solver_typ" localSheetId="4" hidden="1">1</definedName>
    <definedName name="solver_typ" localSheetId="6" hidden="1">1</definedName>
    <definedName name="solver_val" localSheetId="0" hidden="1">0</definedName>
    <definedName name="solver_val" localSheetId="1" hidden="1">0</definedName>
    <definedName name="solver_val" localSheetId="4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<sst xmlns="http://schemas.openxmlformats.org/spreadsheetml/2006/main" count="92" uniqueCount="60">
  <si>
    <t>Sheet = Main (1)</t>
  </si>
  <si>
    <t>S(0) =</t>
  </si>
  <si>
    <t>rho =</t>
  </si>
  <si>
    <t>S(T+1) =</t>
  </si>
  <si>
    <t>P(R)=K exp(-aR)</t>
  </si>
  <si>
    <t>with</t>
  </si>
  <si>
    <t xml:space="preserve">a = </t>
  </si>
  <si>
    <t>K =</t>
  </si>
  <si>
    <t>Non-linear demand model</t>
  </si>
  <si>
    <t>30 year time horizon: initial guess for depletion path</t>
  </si>
  <si>
    <t>t</t>
  </si>
  <si>
    <t>S(t)</t>
  </si>
  <si>
    <t>R(t)</t>
  </si>
  <si>
    <t>W(t)</t>
  </si>
  <si>
    <t>P(t)</t>
  </si>
  <si>
    <t>Hmodel.xls</t>
  </si>
  <si>
    <t>Sheet = Main (2)</t>
  </si>
  <si>
    <t xml:space="preserve">Solver optimised values for 30 year model </t>
  </si>
  <si>
    <t>S(t) (0.05)</t>
  </si>
  <si>
    <t>R(t) (0.05)</t>
  </si>
  <si>
    <t>W(t) (0.05)</t>
  </si>
  <si>
    <t>P(t) (0.05)</t>
  </si>
  <si>
    <t>Sheet = Main (3)</t>
  </si>
  <si>
    <t>An increase in demand ("a" changes from 0.2 to 0.1)</t>
  </si>
  <si>
    <t>Sheet = Text model (1)</t>
  </si>
  <si>
    <t>rho(cont) =</t>
  </si>
  <si>
    <t xml:space="preserve">a1 = </t>
  </si>
  <si>
    <t xml:space="preserve">a2 = </t>
  </si>
  <si>
    <t xml:space="preserve">a3 = </t>
  </si>
  <si>
    <t>Analytical results derived from Table 8.3 in text</t>
  </si>
  <si>
    <t>T =</t>
  </si>
  <si>
    <t>T2 =</t>
  </si>
  <si>
    <t>T3 =</t>
  </si>
  <si>
    <t>R2(t)</t>
  </si>
  <si>
    <t>R3(t)</t>
  </si>
  <si>
    <t>P1(t)</t>
  </si>
  <si>
    <t>P2(t)</t>
  </si>
  <si>
    <t>P3(t)</t>
  </si>
  <si>
    <t>Net</t>
  </si>
  <si>
    <t>Low Demand (a =value in cell F5)</t>
  </si>
  <si>
    <t>High Demand (a = value in cell G5)</t>
  </si>
  <si>
    <t>S(t) (H)</t>
  </si>
  <si>
    <t>R(t) (H)</t>
  </si>
  <si>
    <t>W(t) (H)</t>
  </si>
  <si>
    <t>P(t) (H)</t>
  </si>
  <si>
    <t>S(t) (L)</t>
  </si>
  <si>
    <t>R(t) (L)</t>
  </si>
  <si>
    <t>W(t) (L)</t>
  </si>
  <si>
    <t>P(t) (L)</t>
  </si>
  <si>
    <t>See Figure 15.9</t>
  </si>
  <si>
    <t>Change in Demand</t>
  </si>
  <si>
    <t>(cf Figure 15.9)</t>
  </si>
  <si>
    <t>LOW</t>
  </si>
  <si>
    <t>MID</t>
  </si>
  <si>
    <t>HIGH</t>
  </si>
  <si>
    <t>Demand</t>
  </si>
  <si>
    <t>P1</t>
  </si>
  <si>
    <t>P2</t>
  </si>
  <si>
    <t>P3</t>
  </si>
  <si>
    <t>hmodel.xls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</si>
</sst>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  <numFmt numFmtId="179" formatCode="0.000000000"/>
    <numFmt numFmtId="180" formatCode="0.000E+00"/>
    <numFmt numFmtId="181" formatCode="0.0000E+00"/>
    <numFmt numFmtId="182" formatCode="0.00000E+0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2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74" fontId="0" fillId="34" borderId="0" xfId="0" applyNumberFormat="1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1: Price paths - A fall in discount rate from 0.1 to 0.05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75"/>
          <c:w val="0.845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'Main (2)'!$E$10</c:f>
              <c:strCache>
                <c:ptCount val="1"/>
                <c:pt idx="0">
                  <c:v>P(t)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(2)'!$E$11:$E$40</c:f>
              <c:numCache>
                <c:ptCount val="30"/>
                <c:pt idx="0">
                  <c:v>14.879978519387121</c:v>
                </c:pt>
                <c:pt idx="1">
                  <c:v>16.376964055621098</c:v>
                </c:pt>
                <c:pt idx="2">
                  <c:v>18.00222703517064</c:v>
                </c:pt>
                <c:pt idx="3">
                  <c:v>19.796008887004316</c:v>
                </c:pt>
                <c:pt idx="4">
                  <c:v>21.77190262664464</c:v>
                </c:pt>
                <c:pt idx="5">
                  <c:v>23.94594621116597</c:v>
                </c:pt>
                <c:pt idx="6">
                  <c:v>26.340187739418887</c:v>
                </c:pt>
                <c:pt idx="7">
                  <c:v>28.98380968210174</c:v>
                </c:pt>
                <c:pt idx="8">
                  <c:v>31.899027037683293</c:v>
                </c:pt>
                <c:pt idx="9">
                  <c:v>35.09661460317819</c:v>
                </c:pt>
                <c:pt idx="10">
                  <c:v>38.59478719366095</c:v>
                </c:pt>
                <c:pt idx="11">
                  <c:v>42.43352765232157</c:v>
                </c:pt>
                <c:pt idx="12">
                  <c:v>46.663589223373656</c:v>
                </c:pt>
                <c:pt idx="13">
                  <c:v>51.32907631423542</c:v>
                </c:pt>
                <c:pt idx="14">
                  <c:v>56.46728720104915</c:v>
                </c:pt>
                <c:pt idx="15">
                  <c:v>62.120405673356196</c:v>
                </c:pt>
                <c:pt idx="16">
                  <c:v>68.34136120208568</c:v>
                </c:pt>
                <c:pt idx="17">
                  <c:v>75.19051156814297</c:v>
                </c:pt>
                <c:pt idx="18">
                  <c:v>82.73383016955145</c:v>
                </c:pt>
                <c:pt idx="19">
                  <c:v>91.05106358109984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'Main (2)'!$I$10</c:f>
              <c:strCache>
                <c:ptCount val="1"/>
                <c:pt idx="0">
                  <c:v>P(t) (0.05)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(2)'!$I$11:$I$40</c:f>
              <c:numCache>
                <c:ptCount val="30"/>
                <c:pt idx="0">
                  <c:v>25.3422993579893</c:v>
                </c:pt>
                <c:pt idx="1">
                  <c:v>26.616104852065238</c:v>
                </c:pt>
                <c:pt idx="2">
                  <c:v>27.939012363065626</c:v>
                </c:pt>
                <c:pt idx="3">
                  <c:v>29.33489354718851</c:v>
                </c:pt>
                <c:pt idx="4">
                  <c:v>30.803193448602972</c:v>
                </c:pt>
                <c:pt idx="5">
                  <c:v>32.345150993850226</c:v>
                </c:pt>
                <c:pt idx="6">
                  <c:v>33.963480865548384</c:v>
                </c:pt>
                <c:pt idx="7">
                  <c:v>35.661727498369544</c:v>
                </c:pt>
                <c:pt idx="8">
                  <c:v>37.44403788181601</c:v>
                </c:pt>
                <c:pt idx="9">
                  <c:v>39.3150218739666</c:v>
                </c:pt>
                <c:pt idx="10">
                  <c:v>41.279423928477016</c:v>
                </c:pt>
                <c:pt idx="11">
                  <c:v>43.342238783174864</c:v>
                </c:pt>
                <c:pt idx="12">
                  <c:v>45.50847765305308</c:v>
                </c:pt>
                <c:pt idx="13">
                  <c:v>47.78341664539082</c:v>
                </c:pt>
                <c:pt idx="14">
                  <c:v>50.17243759769955</c:v>
                </c:pt>
                <c:pt idx="15">
                  <c:v>52.68117520613814</c:v>
                </c:pt>
                <c:pt idx="16">
                  <c:v>55.31538639253224</c:v>
                </c:pt>
                <c:pt idx="17">
                  <c:v>58.08134573340495</c:v>
                </c:pt>
                <c:pt idx="18">
                  <c:v>60.98548373492929</c:v>
                </c:pt>
                <c:pt idx="19">
                  <c:v>64.03467284425335</c:v>
                </c:pt>
                <c:pt idx="20">
                  <c:v>67.23622240672927</c:v>
                </c:pt>
                <c:pt idx="21">
                  <c:v>70.59781081049836</c:v>
                </c:pt>
                <c:pt idx="22">
                  <c:v>74.12750568030977</c:v>
                </c:pt>
                <c:pt idx="23">
                  <c:v>77.83404594614599</c:v>
                </c:pt>
                <c:pt idx="24">
                  <c:v>81.72623175003191</c:v>
                </c:pt>
                <c:pt idx="25">
                  <c:v>85.8135678555165</c:v>
                </c:pt>
                <c:pt idx="26">
                  <c:v>90.10580666938922</c:v>
                </c:pt>
                <c:pt idx="27">
                  <c:v>94.61316274372233</c:v>
                </c:pt>
                <c:pt idx="28">
                  <c:v>99.34336397967091</c:v>
                </c:pt>
                <c:pt idx="29">
                  <c:v>100</c:v>
                </c:pt>
              </c:numCache>
            </c:numRef>
          </c:val>
          <c:smooth val="0"/>
        </c:ser>
        <c:marker val="1"/>
        <c:axId val="24054152"/>
        <c:axId val="15160777"/>
      </c:lineChart>
      <c:catAx>
        <c:axId val="24054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t+1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60777"/>
        <c:crosses val="autoZero"/>
        <c:auto val="0"/>
        <c:lblOffset val="100"/>
        <c:tickLblSkip val="1"/>
        <c:noMultiLvlLbl val="0"/>
      </c:catAx>
      <c:valAx>
        <c:axId val="15160777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P(t)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54152"/>
        <c:crossesAt val="1"/>
        <c:crossBetween val="midCat"/>
        <c:dispUnits/>
      </c:valAx>
      <c:spPr>
        <a:solidFill>
          <a:srgbClr val="00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2: Resouce use paths  with discount rates of 0.1 and 0.05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75"/>
          <c:w val="0.845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'Main (2)'!$C$10</c:f>
              <c:strCache>
                <c:ptCount val="1"/>
                <c:pt idx="0">
                  <c:v>R(t)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(2)'!$C$11:$C$40</c:f>
              <c:numCache>
                <c:ptCount val="30"/>
                <c:pt idx="0">
                  <c:v>9.525768000868814</c:v>
                </c:pt>
                <c:pt idx="1">
                  <c:v>9.046472346656378</c:v>
                </c:pt>
                <c:pt idx="2">
                  <c:v>8.573373557844922</c:v>
                </c:pt>
                <c:pt idx="3">
                  <c:v>8.09844919984629</c:v>
                </c:pt>
                <c:pt idx="4">
                  <c:v>7.6227495891909935</c:v>
                </c:pt>
                <c:pt idx="5">
                  <c:v>7.146855684757274</c:v>
                </c:pt>
                <c:pt idx="6">
                  <c:v>6.670371810788883</c:v>
                </c:pt>
                <c:pt idx="7">
                  <c:v>6.192163993629057</c:v>
                </c:pt>
                <c:pt idx="8">
                  <c:v>5.712973385242712</c:v>
                </c:pt>
                <c:pt idx="9">
                  <c:v>5.235327551098901</c:v>
                </c:pt>
                <c:pt idx="10">
                  <c:v>4.760264827166472</c:v>
                </c:pt>
                <c:pt idx="11">
                  <c:v>4.286156948542366</c:v>
                </c:pt>
                <c:pt idx="12">
                  <c:v>3.811029997173997</c:v>
                </c:pt>
                <c:pt idx="13">
                  <c:v>3.334564023124163</c:v>
                </c:pt>
                <c:pt idx="14">
                  <c:v>2.857543515528939</c:v>
                </c:pt>
                <c:pt idx="15">
                  <c:v>2.380478286249585</c:v>
                </c:pt>
                <c:pt idx="16">
                  <c:v>1.9032751070600693</c:v>
                </c:pt>
                <c:pt idx="17">
                  <c:v>1.425725694743492</c:v>
                </c:pt>
                <c:pt idx="18">
                  <c:v>0.9477079831557293</c:v>
                </c:pt>
                <c:pt idx="19">
                  <c:v>0.4687484929829772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'Main (2)'!$G$10</c:f>
              <c:strCache>
                <c:ptCount val="1"/>
                <c:pt idx="0">
                  <c:v>R(t) (0.05)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(2)'!$G$11:$G$40</c:f>
              <c:numCache>
                <c:ptCount val="30"/>
                <c:pt idx="0">
                  <c:v>6.863476374798015</c:v>
                </c:pt>
                <c:pt idx="1">
                  <c:v>6.618268539211489</c:v>
                </c:pt>
                <c:pt idx="2">
                  <c:v>6.375730906392391</c:v>
                </c:pt>
                <c:pt idx="3">
                  <c:v>6.131962362418928</c:v>
                </c:pt>
                <c:pt idx="4">
                  <c:v>5.88775908993557</c:v>
                </c:pt>
                <c:pt idx="5">
                  <c:v>5.643530341372787</c:v>
                </c:pt>
                <c:pt idx="6">
                  <c:v>5.399421654060415</c:v>
                </c:pt>
                <c:pt idx="7">
                  <c:v>5.155460655689239</c:v>
                </c:pt>
                <c:pt idx="8">
                  <c:v>4.911613453932753</c:v>
                </c:pt>
                <c:pt idx="9">
                  <c:v>4.667817520838217</c:v>
                </c:pt>
                <c:pt idx="10">
                  <c:v>4.424030100665807</c:v>
                </c:pt>
                <c:pt idx="11">
                  <c:v>4.180212674670129</c:v>
                </c:pt>
                <c:pt idx="12">
                  <c:v>3.9363577767093028</c:v>
                </c:pt>
                <c:pt idx="13">
                  <c:v>3.692457693951705</c:v>
                </c:pt>
                <c:pt idx="14">
                  <c:v>3.4485218095660883</c:v>
                </c:pt>
                <c:pt idx="15">
                  <c:v>3.2045600048446814</c:v>
                </c:pt>
                <c:pt idx="16">
                  <c:v>2.960595406068166</c:v>
                </c:pt>
                <c:pt idx="17">
                  <c:v>2.7166282269949225</c:v>
                </c:pt>
                <c:pt idx="18">
                  <c:v>2.4726716084652027</c:v>
                </c:pt>
                <c:pt idx="19">
                  <c:v>2.2287274306882825</c:v>
                </c:pt>
                <c:pt idx="20">
                  <c:v>1.9847902988526531</c:v>
                </c:pt>
                <c:pt idx="21">
                  <c:v>1.7408552515977265</c:v>
                </c:pt>
                <c:pt idx="22">
                  <c:v>1.4969176289860573</c:v>
                </c:pt>
                <c:pt idx="23">
                  <c:v>1.2529562098207976</c:v>
                </c:pt>
                <c:pt idx="24">
                  <c:v>1.0089758080178948</c:v>
                </c:pt>
                <c:pt idx="25">
                  <c:v>0.764965292408914</c:v>
                </c:pt>
                <c:pt idx="26">
                  <c:v>0.5209278825467861</c:v>
                </c:pt>
                <c:pt idx="27">
                  <c:v>0.2768678927766509</c:v>
                </c:pt>
                <c:pt idx="28">
                  <c:v>0.032940067938913575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229266"/>
        <c:axId val="20063395"/>
      </c:lineChart>
      <c:catAx>
        <c:axId val="2229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t+1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63395"/>
        <c:crosses val="autoZero"/>
        <c:auto val="0"/>
        <c:lblOffset val="100"/>
        <c:tickLblSkip val="1"/>
        <c:noMultiLvlLbl val="0"/>
      </c:catAx>
      <c:valAx>
        <c:axId val="2006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R(t)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9266"/>
        <c:crossesAt val="1"/>
        <c:crossBetween val="midCat"/>
        <c:dispUnits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increase in demand (compare with Figure 15.9)</a:t>
            </a:r>
          </a:p>
        </c:rich>
      </c:tx>
      <c:layout>
        <c:manualLayout>
          <c:xMode val="factor"/>
          <c:yMode val="factor"/>
          <c:x val="0.19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75"/>
          <c:w val="0.845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'Main (3)'!$E$11</c:f>
              <c:strCache>
                <c:ptCount val="1"/>
                <c:pt idx="0">
                  <c:v>P(t) (L)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(3)'!$E$12:$E$41</c:f>
              <c:numCache>
                <c:ptCount val="30"/>
                <c:pt idx="0">
                  <c:v>14.87561869885311</c:v>
                </c:pt>
                <c:pt idx="1">
                  <c:v>16.36318727866447</c:v>
                </c:pt>
                <c:pt idx="2">
                  <c:v>17.99950519936761</c:v>
                </c:pt>
                <c:pt idx="3">
                  <c:v>19.79945487698508</c:v>
                </c:pt>
                <c:pt idx="4">
                  <c:v>21.779396106799865</c:v>
                </c:pt>
                <c:pt idx="5">
                  <c:v>23.95733779401361</c:v>
                </c:pt>
                <c:pt idx="6">
                  <c:v>26.35306836185489</c:v>
                </c:pt>
                <c:pt idx="7">
                  <c:v>28.988373575498027</c:v>
                </c:pt>
                <c:pt idx="8">
                  <c:v>31.88720967399637</c:v>
                </c:pt>
                <c:pt idx="9">
                  <c:v>35.07592891856496</c:v>
                </c:pt>
                <c:pt idx="10">
                  <c:v>38.5835217065442</c:v>
                </c:pt>
                <c:pt idx="11">
                  <c:v>42.44187207085232</c:v>
                </c:pt>
                <c:pt idx="12">
                  <c:v>46.686054762264945</c:v>
                </c:pt>
                <c:pt idx="13">
                  <c:v>51.35465503547954</c:v>
                </c:pt>
                <c:pt idx="14">
                  <c:v>56.49012037671418</c:v>
                </c:pt>
                <c:pt idx="15">
                  <c:v>62.13913172238444</c:v>
                </c:pt>
                <c:pt idx="16">
                  <c:v>68.35304176083446</c:v>
                </c:pt>
                <c:pt idx="17">
                  <c:v>75.18834924524958</c:v>
                </c:pt>
                <c:pt idx="18">
                  <c:v>82.70718032084172</c:v>
                </c:pt>
                <c:pt idx="19">
                  <c:v>90.9778807862731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'Main (3)'!$I$11</c:f>
              <c:strCache>
                <c:ptCount val="1"/>
                <c:pt idx="0">
                  <c:v>P(t) (H)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(3)'!$I$12:$I$41</c:f>
              <c:numCache>
                <c:ptCount val="30"/>
                <c:pt idx="0">
                  <c:v>26.347360835844054</c:v>
                </c:pt>
                <c:pt idx="1">
                  <c:v>28.98211011648904</c:v>
                </c:pt>
                <c:pt idx="2">
                  <c:v>31.880336117604102</c:v>
                </c:pt>
                <c:pt idx="3">
                  <c:v>35.06834492807084</c:v>
                </c:pt>
                <c:pt idx="4">
                  <c:v>38.57519286441743</c:v>
                </c:pt>
                <c:pt idx="5">
                  <c:v>42.432699634392264</c:v>
                </c:pt>
                <c:pt idx="6">
                  <c:v>46.675953868086914</c:v>
                </c:pt>
                <c:pt idx="7">
                  <c:v>51.34354930300695</c:v>
                </c:pt>
                <c:pt idx="8">
                  <c:v>56.47794640001445</c:v>
                </c:pt>
                <c:pt idx="9">
                  <c:v>62.12569645363381</c:v>
                </c:pt>
                <c:pt idx="10">
                  <c:v>68.33827204632755</c:v>
                </c:pt>
                <c:pt idx="11">
                  <c:v>75.17206866200348</c:v>
                </c:pt>
                <c:pt idx="12">
                  <c:v>82.68930372803415</c:v>
                </c:pt>
                <c:pt idx="13">
                  <c:v>90.95823814474035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1"/>
        </c:ser>
        <c:marker val="1"/>
        <c:axId val="46352828"/>
        <c:axId val="14522269"/>
      </c:lineChart>
      <c:catAx>
        <c:axId val="4635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4522269"/>
        <c:crosses val="autoZero"/>
        <c:auto val="0"/>
        <c:lblOffset val="100"/>
        <c:tickLblSkip val="1"/>
        <c:noMultiLvlLbl val="0"/>
      </c:catAx>
      <c:valAx>
        <c:axId val="1452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52828"/>
        <c:crossesAt val="1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645"/>
          <c:w val="0.66975"/>
          <c:h val="0.87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(1)'!$E$15:$E$225</c:f>
              <c:numCache/>
            </c:numRef>
          </c:val>
          <c:smooth val="1"/>
        </c:ser>
        <c:marker val="1"/>
        <c:axId val="63591558"/>
        <c:axId val="35453111"/>
      </c:line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53111"/>
        <c:crosses val="autoZero"/>
        <c:auto val="0"/>
        <c:lblOffset val="100"/>
        <c:tickLblSkip val="32"/>
        <c:noMultiLvlLbl val="0"/>
      </c:catAx>
      <c:valAx>
        <c:axId val="354531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9155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43875"/>
          <c:w val="0.247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775"/>
          <c:w val="0.7707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'Text model (1)'!$G$14</c:f>
              <c:strCache>
                <c:ptCount val="1"/>
                <c:pt idx="0">
                  <c:v>P1(t)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(1)'!$G$15:$G$54</c:f>
              <c:numCache/>
            </c:numRef>
          </c:val>
          <c:smooth val="1"/>
        </c:ser>
        <c:ser>
          <c:idx val="1"/>
          <c:order val="1"/>
          <c:tx>
            <c:strRef>
              <c:f>'Text model (1)'!$H$14</c:f>
              <c:strCache>
                <c:ptCount val="1"/>
                <c:pt idx="0">
                  <c:v>P2(t)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(1)'!$H$15:$H$54</c:f>
              <c:numCache/>
            </c:numRef>
          </c:val>
          <c:smooth val="1"/>
        </c:ser>
        <c:ser>
          <c:idx val="2"/>
          <c:order val="2"/>
          <c:tx>
            <c:strRef>
              <c:f>'Text model (1)'!$I$14</c:f>
              <c:strCache>
                <c:ptCount val="1"/>
                <c:pt idx="0">
                  <c:v>P3(t)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(1)'!$I$15:$I$54</c:f>
              <c:numCache/>
            </c:numRef>
          </c:val>
          <c:smooth val="1"/>
        </c:ser>
        <c:marker val="1"/>
        <c:axId val="50642544"/>
        <c:axId val="53129713"/>
      </c:line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713"/>
        <c:crosses val="autoZero"/>
        <c:auto val="0"/>
        <c:lblOffset val="100"/>
        <c:tickLblSkip val="3"/>
        <c:noMultiLvlLbl val="0"/>
      </c:catAx>
      <c:valAx>
        <c:axId val="531297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42544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585"/>
          <c:w val="0.162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0.5</cdr:y>
    </cdr:from>
    <cdr:to>
      <cdr:x>0.6445</cdr:x>
      <cdr:y>0.534</cdr:y>
    </cdr:to>
    <cdr:sp>
      <cdr:nvSpPr>
        <cdr:cNvPr id="1" name="Text 2"/>
        <cdr:cNvSpPr txBox="1">
          <a:spLocks noChangeArrowheads="1"/>
        </cdr:cNvSpPr>
      </cdr:nvSpPr>
      <cdr:spPr>
        <a:xfrm>
          <a:off x="5705475" y="285750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0.05</a:t>
          </a:r>
        </a:p>
      </cdr:txBody>
    </cdr:sp>
  </cdr:relSizeAnchor>
  <cdr:relSizeAnchor xmlns:cdr="http://schemas.openxmlformats.org/drawingml/2006/chartDrawing">
    <cdr:from>
      <cdr:x>0.6155</cdr:x>
      <cdr:y>0.4975</cdr:y>
    </cdr:from>
    <cdr:to>
      <cdr:x>0.813</cdr:x>
      <cdr:y>0.53975</cdr:y>
    </cdr:to>
    <cdr:sp fLocksText="0">
      <cdr:nvSpPr>
        <cdr:cNvPr id="2" name="Text 3"/>
        <cdr:cNvSpPr txBox="1">
          <a:spLocks noChangeArrowheads="1"/>
        </cdr:cNvSpPr>
      </cdr:nvSpPr>
      <cdr:spPr>
        <a:xfrm>
          <a:off x="5724525" y="2838450"/>
          <a:ext cx="1838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0.276</cdr:y>
    </cdr:from>
    <cdr:to>
      <cdr:x>0.523</cdr:x>
      <cdr:y>0.31025</cdr:y>
    </cdr:to>
    <cdr:sp>
      <cdr:nvSpPr>
        <cdr:cNvPr id="3" name="Text 4"/>
        <cdr:cNvSpPr txBox="1">
          <a:spLocks noChangeArrowheads="1"/>
        </cdr:cNvSpPr>
      </cdr:nvSpPr>
      <cdr:spPr>
        <a:xfrm>
          <a:off x="4638675" y="1571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0.26875</cdr:x>
      <cdr:y>0.26</cdr:y>
    </cdr:from>
    <cdr:to>
      <cdr:x>0.29775</cdr:x>
      <cdr:y>0.29925</cdr:y>
    </cdr:to>
    <cdr:sp>
      <cdr:nvSpPr>
        <cdr:cNvPr id="1" name="Text 1"/>
        <cdr:cNvSpPr txBox="1">
          <a:spLocks noChangeArrowheads="1"/>
        </cdr:cNvSpPr>
      </cdr:nvSpPr>
      <cdr:spPr>
        <a:xfrm>
          <a:off x="2495550" y="148590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0.6535</cdr:x>
      <cdr:y>0.63575</cdr:y>
    </cdr:from>
    <cdr:to>
      <cdr:x>0.692</cdr:x>
      <cdr:y>0.67675</cdr:y>
    </cdr:to>
    <cdr:sp>
      <cdr:nvSpPr>
        <cdr:cNvPr id="2" name="Text 2"/>
        <cdr:cNvSpPr txBox="1">
          <a:spLocks noChangeArrowheads="1"/>
        </cdr:cNvSpPr>
      </cdr:nvSpPr>
      <cdr:spPr>
        <a:xfrm>
          <a:off x="6076950" y="362902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0.5135</cdr:x>
      <cdr:y>0.50075</cdr:y>
    </cdr:from>
    <cdr:to>
      <cdr:x>0.571</cdr:x>
      <cdr:y>0.54025</cdr:y>
    </cdr:to>
    <cdr:sp>
      <cdr:nvSpPr>
        <cdr:cNvPr id="1" name="Text 1"/>
        <cdr:cNvSpPr txBox="1">
          <a:spLocks noChangeArrowheads="1"/>
        </cdr:cNvSpPr>
      </cdr:nvSpPr>
      <cdr:spPr>
        <a:xfrm>
          <a:off x="4772025" y="2857500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0.2</a:t>
          </a:r>
        </a:p>
      </cdr:txBody>
    </cdr:sp>
  </cdr:relSizeAnchor>
  <cdr:relSizeAnchor xmlns:cdr="http://schemas.openxmlformats.org/drawingml/2006/chartDrawing">
    <cdr:from>
      <cdr:x>0.31175</cdr:x>
      <cdr:y>0.33025</cdr:y>
    </cdr:from>
    <cdr:to>
      <cdr:x>0.40725</cdr:x>
      <cdr:y>0.388</cdr:y>
    </cdr:to>
    <cdr:sp>
      <cdr:nvSpPr>
        <cdr:cNvPr id="2" name="Text 2"/>
        <cdr:cNvSpPr txBox="1">
          <a:spLocks noChangeArrowheads="1"/>
        </cdr:cNvSpPr>
      </cdr:nvSpPr>
      <cdr:spPr>
        <a:xfrm>
          <a:off x="2895600" y="188595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0.1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0.48925</cdr:y>
    </cdr:from>
    <cdr:to>
      <cdr:x>0.52275</cdr:x>
      <cdr:y>0.567</cdr:y>
    </cdr:to>
    <cdr:sp>
      <cdr:nvSpPr>
        <cdr:cNvPr id="1" name="Text 1"/>
        <cdr:cNvSpPr txBox="1">
          <a:spLocks noChangeArrowheads="1"/>
        </cdr:cNvSpPr>
      </cdr:nvSpPr>
      <cdr:spPr>
        <a:xfrm>
          <a:off x="1828800" y="1276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208</xdr:row>
      <xdr:rowOff>76200</xdr:rowOff>
    </xdr:from>
    <xdr:to>
      <xdr:col>11</xdr:col>
      <xdr:colOff>66675</xdr:colOff>
      <xdr:row>218</xdr:row>
      <xdr:rowOff>19050</xdr:rowOff>
    </xdr:to>
    <xdr:graphicFrame>
      <xdr:nvGraphicFramePr>
        <xdr:cNvPr id="1" name="Chart 2"/>
        <xdr:cNvGraphicFramePr/>
      </xdr:nvGraphicFramePr>
      <xdr:xfrm>
        <a:off x="3543300" y="34156650"/>
        <a:ext cx="29718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1</xdr:row>
      <xdr:rowOff>180975</xdr:rowOff>
    </xdr:from>
    <xdr:to>
      <xdr:col>15</xdr:col>
      <xdr:colOff>361950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5591175" y="381000"/>
        <a:ext cx="36576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3" width="9.140625" style="0" customWidth="1"/>
    <col min="4" max="4" width="13.00390625" style="0" customWidth="1"/>
  </cols>
  <sheetData>
    <row r="1" spans="1:3" ht="12.75">
      <c r="A1" s="5" t="s">
        <v>59</v>
      </c>
      <c r="C1" t="s">
        <v>0</v>
      </c>
    </row>
    <row r="3" spans="1:7" ht="12.75">
      <c r="A3" t="s">
        <v>1</v>
      </c>
      <c r="B3">
        <v>100</v>
      </c>
      <c r="D3" t="s">
        <v>2</v>
      </c>
      <c r="E3">
        <v>0.1</v>
      </c>
      <c r="F3" s="5"/>
      <c r="G3" s="5"/>
    </row>
    <row r="4" spans="1:4" ht="21.75" customHeight="1">
      <c r="A4" t="s">
        <v>3</v>
      </c>
      <c r="B4">
        <v>0</v>
      </c>
      <c r="D4" s="6" t="s">
        <v>4</v>
      </c>
    </row>
    <row r="5" spans="4:6" ht="20.25" customHeight="1">
      <c r="D5" t="s">
        <v>5</v>
      </c>
      <c r="E5" t="s">
        <v>6</v>
      </c>
      <c r="F5">
        <v>0.2</v>
      </c>
    </row>
    <row r="6" spans="5:6" ht="12.75">
      <c r="E6" s="5" t="s">
        <v>7</v>
      </c>
      <c r="F6" s="5">
        <v>100</v>
      </c>
    </row>
    <row r="7" s="11" customFormat="1" ht="18">
      <c r="A7" s="11" t="s">
        <v>8</v>
      </c>
    </row>
    <row r="8" s="1" customFormat="1" ht="15.75">
      <c r="A8" s="1" t="s">
        <v>9</v>
      </c>
    </row>
    <row r="10" spans="1:7" ht="12.75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G10" s="2"/>
    </row>
    <row r="11" spans="1:7" ht="12.75">
      <c r="A11">
        <v>0</v>
      </c>
      <c r="B11" s="3">
        <f>$B$3</f>
        <v>100</v>
      </c>
      <c r="C11" s="3">
        <v>3.3333333333333335</v>
      </c>
      <c r="D11" s="3">
        <f aca="true" t="shared" si="0" ref="D11:D40">($F$6/$F$5)*(1-EXP((-1)*$F$5*C11))*1/((1+$E$3)^A11)</f>
        <v>243.29144048370398</v>
      </c>
      <c r="E11" s="3">
        <f aca="true" t="shared" si="1" ref="E11:E40">$F$6*EXP((-1)*$F$5*C11)</f>
        <v>51.3417119032592</v>
      </c>
      <c r="F11" s="3"/>
      <c r="G11" s="4"/>
    </row>
    <row r="12" spans="1:7" ht="12.75">
      <c r="A12">
        <f aca="true" t="shared" si="2" ref="A12:A41">A11+1</f>
        <v>1</v>
      </c>
      <c r="B12" s="3">
        <f aca="true" t="shared" si="3" ref="B12:B41">B11-C11</f>
        <v>96.66666666666667</v>
      </c>
      <c r="C12" s="3">
        <v>3.3333333333333335</v>
      </c>
      <c r="D12" s="3">
        <f t="shared" si="0"/>
        <v>221.17403680336724</v>
      </c>
      <c r="E12" s="3">
        <f t="shared" si="1"/>
        <v>51.3417119032592</v>
      </c>
      <c r="F12" s="3"/>
      <c r="G12" s="4"/>
    </row>
    <row r="13" spans="1:7" ht="12.75">
      <c r="A13">
        <f t="shared" si="2"/>
        <v>2</v>
      </c>
      <c r="B13" s="3">
        <f t="shared" si="3"/>
        <v>93.33333333333334</v>
      </c>
      <c r="C13" s="3">
        <v>3.3333333333333335</v>
      </c>
      <c r="D13" s="3">
        <f t="shared" si="0"/>
        <v>201.0673061848793</v>
      </c>
      <c r="E13" s="3">
        <f t="shared" si="1"/>
        <v>51.3417119032592</v>
      </c>
      <c r="F13" s="3"/>
      <c r="G13" s="4"/>
    </row>
    <row r="14" spans="1:7" ht="12.75">
      <c r="A14">
        <f t="shared" si="2"/>
        <v>3</v>
      </c>
      <c r="B14" s="3">
        <f t="shared" si="3"/>
        <v>90.00000000000001</v>
      </c>
      <c r="C14" s="3">
        <v>3.3333333333333335</v>
      </c>
      <c r="D14" s="3">
        <f t="shared" si="0"/>
        <v>182.78846016807205</v>
      </c>
      <c r="E14" s="3">
        <f t="shared" si="1"/>
        <v>51.3417119032592</v>
      </c>
      <c r="F14" s="3"/>
      <c r="G14" s="4"/>
    </row>
    <row r="15" spans="1:7" ht="12.75">
      <c r="A15">
        <f t="shared" si="2"/>
        <v>4</v>
      </c>
      <c r="B15" s="3">
        <f t="shared" si="3"/>
        <v>86.66666666666669</v>
      </c>
      <c r="C15" s="3">
        <v>3.3333333333333335</v>
      </c>
      <c r="D15" s="3">
        <f t="shared" si="0"/>
        <v>166.17132742552005</v>
      </c>
      <c r="E15" s="3">
        <f t="shared" si="1"/>
        <v>51.3417119032592</v>
      </c>
      <c r="F15" s="3"/>
      <c r="G15" s="4"/>
    </row>
    <row r="16" spans="1:7" ht="12.75">
      <c r="A16">
        <f t="shared" si="2"/>
        <v>5</v>
      </c>
      <c r="B16" s="3">
        <f t="shared" si="3"/>
        <v>83.33333333333336</v>
      </c>
      <c r="C16" s="3">
        <v>3.3333333333333335</v>
      </c>
      <c r="D16" s="3">
        <f t="shared" si="0"/>
        <v>151.06484311410912</v>
      </c>
      <c r="E16" s="3">
        <f t="shared" si="1"/>
        <v>51.3417119032592</v>
      </c>
      <c r="F16" s="3"/>
      <c r="G16" s="4"/>
    </row>
    <row r="17" spans="1:7" ht="12.75">
      <c r="A17">
        <f t="shared" si="2"/>
        <v>6</v>
      </c>
      <c r="B17" s="3">
        <f t="shared" si="3"/>
        <v>80.00000000000003</v>
      </c>
      <c r="C17" s="3">
        <v>3.3333333333333335</v>
      </c>
      <c r="D17" s="3">
        <f t="shared" si="0"/>
        <v>137.331675558281</v>
      </c>
      <c r="E17" s="3">
        <f t="shared" si="1"/>
        <v>51.3417119032592</v>
      </c>
      <c r="F17" s="3"/>
      <c r="G17" s="4"/>
    </row>
    <row r="18" spans="1:7" ht="12.75">
      <c r="A18">
        <f t="shared" si="2"/>
        <v>7</v>
      </c>
      <c r="B18" s="3">
        <f t="shared" si="3"/>
        <v>76.6666666666667</v>
      </c>
      <c r="C18" s="3">
        <v>3.3333333333333335</v>
      </c>
      <c r="D18" s="3">
        <f t="shared" si="0"/>
        <v>124.84697778025544</v>
      </c>
      <c r="E18" s="3">
        <f t="shared" si="1"/>
        <v>51.3417119032592</v>
      </c>
      <c r="F18" s="3"/>
      <c r="G18" s="4"/>
    </row>
    <row r="19" spans="1:7" ht="12.75">
      <c r="A19">
        <f t="shared" si="2"/>
        <v>8</v>
      </c>
      <c r="B19" s="3">
        <f t="shared" si="3"/>
        <v>73.33333333333337</v>
      </c>
      <c r="C19" s="3">
        <v>3.3333333333333335</v>
      </c>
      <c r="D19" s="3">
        <f t="shared" si="0"/>
        <v>113.49725252750495</v>
      </c>
      <c r="E19" s="3">
        <f t="shared" si="1"/>
        <v>51.3417119032592</v>
      </c>
      <c r="F19" s="3"/>
      <c r="G19" s="4"/>
    </row>
    <row r="20" spans="1:7" ht="12.75">
      <c r="A20">
        <f t="shared" si="2"/>
        <v>9</v>
      </c>
      <c r="B20" s="3">
        <f t="shared" si="3"/>
        <v>70.00000000000004</v>
      </c>
      <c r="C20" s="3">
        <v>3.3333333333333335</v>
      </c>
      <c r="D20" s="3">
        <f t="shared" si="0"/>
        <v>103.17932047954996</v>
      </c>
      <c r="E20" s="3">
        <f t="shared" si="1"/>
        <v>51.3417119032592</v>
      </c>
      <c r="F20" s="3"/>
      <c r="G20" s="4"/>
    </row>
    <row r="21" spans="1:7" ht="12.75">
      <c r="A21">
        <f t="shared" si="2"/>
        <v>10</v>
      </c>
      <c r="B21" s="3">
        <f t="shared" si="3"/>
        <v>66.66666666666671</v>
      </c>
      <c r="C21" s="3">
        <v>3.3333333333333335</v>
      </c>
      <c r="D21" s="3">
        <f t="shared" si="0"/>
        <v>93.79938225413632</v>
      </c>
      <c r="E21" s="3">
        <f t="shared" si="1"/>
        <v>51.3417119032592</v>
      </c>
      <c r="F21" s="3"/>
      <c r="G21" s="4"/>
    </row>
    <row r="22" spans="1:7" ht="12.75">
      <c r="A22">
        <f t="shared" si="2"/>
        <v>11</v>
      </c>
      <c r="B22" s="3">
        <f t="shared" si="3"/>
        <v>63.33333333333338</v>
      </c>
      <c r="C22" s="3">
        <v>3.3333333333333335</v>
      </c>
      <c r="D22" s="3">
        <f t="shared" si="0"/>
        <v>85.27216568557846</v>
      </c>
      <c r="E22" s="3">
        <f t="shared" si="1"/>
        <v>51.3417119032592</v>
      </c>
      <c r="F22" s="3"/>
      <c r="G22" s="4"/>
    </row>
    <row r="23" spans="1:7" ht="12.75">
      <c r="A23">
        <f t="shared" si="2"/>
        <v>12</v>
      </c>
      <c r="B23" s="3">
        <f t="shared" si="3"/>
        <v>60.00000000000004</v>
      </c>
      <c r="C23" s="3">
        <v>3.3333333333333335</v>
      </c>
      <c r="D23" s="3">
        <f t="shared" si="0"/>
        <v>77.52015062325314</v>
      </c>
      <c r="E23" s="3">
        <f t="shared" si="1"/>
        <v>51.3417119032592</v>
      </c>
      <c r="F23" s="3"/>
      <c r="G23" s="4"/>
    </row>
    <row r="24" spans="1:7" ht="12.75">
      <c r="A24">
        <f t="shared" si="2"/>
        <v>13</v>
      </c>
      <c r="B24" s="3">
        <f t="shared" si="3"/>
        <v>56.66666666666671</v>
      </c>
      <c r="C24" s="3">
        <v>3.3333333333333335</v>
      </c>
      <c r="D24" s="3">
        <f t="shared" si="0"/>
        <v>70.4728642029574</v>
      </c>
      <c r="E24" s="3">
        <f t="shared" si="1"/>
        <v>51.3417119032592</v>
      </c>
      <c r="F24" s="3"/>
      <c r="G24" s="4"/>
    </row>
    <row r="25" spans="1:7" ht="12.75">
      <c r="A25">
        <f t="shared" si="2"/>
        <v>14</v>
      </c>
      <c r="B25" s="3">
        <f t="shared" si="3"/>
        <v>53.33333333333337</v>
      </c>
      <c r="C25" s="3">
        <v>3.3333333333333335</v>
      </c>
      <c r="D25" s="3">
        <f t="shared" si="0"/>
        <v>64.06624018450671</v>
      </c>
      <c r="E25" s="3">
        <f t="shared" si="1"/>
        <v>51.3417119032592</v>
      </c>
      <c r="F25" s="3"/>
      <c r="G25" s="4"/>
    </row>
    <row r="26" spans="1:7" ht="12.75">
      <c r="A26">
        <f t="shared" si="2"/>
        <v>15</v>
      </c>
      <c r="B26" s="3">
        <f t="shared" si="3"/>
        <v>50.000000000000036</v>
      </c>
      <c r="C26" s="3">
        <v>3.3333333333333335</v>
      </c>
      <c r="D26" s="3">
        <f t="shared" si="0"/>
        <v>58.24203653136974</v>
      </c>
      <c r="E26" s="3">
        <f t="shared" si="1"/>
        <v>51.3417119032592</v>
      </c>
      <c r="F26" s="3"/>
      <c r="G26" s="4"/>
    </row>
    <row r="27" spans="1:7" ht="12.75">
      <c r="A27">
        <f t="shared" si="2"/>
        <v>16</v>
      </c>
      <c r="B27" s="3">
        <f t="shared" si="3"/>
        <v>46.6666666666667</v>
      </c>
      <c r="C27" s="3">
        <v>3.3333333333333335</v>
      </c>
      <c r="D27" s="3">
        <f t="shared" si="0"/>
        <v>52.94730593760885</v>
      </c>
      <c r="E27" s="3">
        <f t="shared" si="1"/>
        <v>51.3417119032592</v>
      </c>
      <c r="F27" s="3"/>
      <c r="G27" s="4"/>
    </row>
    <row r="28" spans="1:7" ht="12.75">
      <c r="A28">
        <f t="shared" si="2"/>
        <v>17</v>
      </c>
      <c r="B28" s="3">
        <f t="shared" si="3"/>
        <v>43.333333333333364</v>
      </c>
      <c r="C28" s="3">
        <v>3.3333333333333335</v>
      </c>
      <c r="D28" s="3">
        <f t="shared" si="0"/>
        <v>48.13391448873532</v>
      </c>
      <c r="E28" s="3">
        <f t="shared" si="1"/>
        <v>51.3417119032592</v>
      </c>
      <c r="F28" s="3"/>
      <c r="G28" s="4"/>
    </row>
    <row r="29" spans="1:7" ht="12.75">
      <c r="A29">
        <f t="shared" si="2"/>
        <v>18</v>
      </c>
      <c r="B29" s="3">
        <f t="shared" si="3"/>
        <v>40.00000000000003</v>
      </c>
      <c r="C29" s="3">
        <v>3.3333333333333335</v>
      </c>
      <c r="D29" s="3">
        <f t="shared" si="0"/>
        <v>43.758104080668474</v>
      </c>
      <c r="E29" s="3">
        <f t="shared" si="1"/>
        <v>51.3417119032592</v>
      </c>
      <c r="F29" s="3"/>
      <c r="G29" s="4"/>
    </row>
    <row r="30" spans="1:7" ht="12.75">
      <c r="A30">
        <f t="shared" si="2"/>
        <v>19</v>
      </c>
      <c r="B30" s="3">
        <f t="shared" si="3"/>
        <v>36.66666666666669</v>
      </c>
      <c r="C30" s="3">
        <v>3.3333333333333335</v>
      </c>
      <c r="D30" s="3">
        <f t="shared" si="0"/>
        <v>39.78009461878951</v>
      </c>
      <c r="E30" s="3">
        <f t="shared" si="1"/>
        <v>51.3417119032592</v>
      </c>
      <c r="F30" s="3"/>
      <c r="G30" s="4"/>
    </row>
    <row r="31" spans="1:7" ht="12.75">
      <c r="A31">
        <f t="shared" si="2"/>
        <v>20</v>
      </c>
      <c r="B31" s="3">
        <f t="shared" si="3"/>
        <v>33.33333333333336</v>
      </c>
      <c r="C31" s="3">
        <v>3.3333333333333335</v>
      </c>
      <c r="D31" s="3">
        <f t="shared" si="0"/>
        <v>36.163722380717736</v>
      </c>
      <c r="E31" s="3">
        <f t="shared" si="1"/>
        <v>51.3417119032592</v>
      </c>
      <c r="F31" s="3"/>
      <c r="G31" s="4"/>
    </row>
    <row r="32" spans="1:7" ht="12.75">
      <c r="A32">
        <f t="shared" si="2"/>
        <v>21</v>
      </c>
      <c r="B32" s="3">
        <f t="shared" si="3"/>
        <v>30.000000000000025</v>
      </c>
      <c r="C32" s="3">
        <v>3.3333333333333335</v>
      </c>
      <c r="D32" s="3">
        <f t="shared" si="0"/>
        <v>32.87611125519794</v>
      </c>
      <c r="E32" s="3">
        <f t="shared" si="1"/>
        <v>51.3417119032592</v>
      </c>
      <c r="F32" s="3"/>
      <c r="G32" s="4"/>
    </row>
    <row r="33" spans="1:7" ht="12.75">
      <c r="A33">
        <f t="shared" si="2"/>
        <v>22</v>
      </c>
      <c r="B33" s="3">
        <f t="shared" si="3"/>
        <v>26.666666666666693</v>
      </c>
      <c r="C33" s="3">
        <v>3.3333333333333335</v>
      </c>
      <c r="D33" s="3">
        <f t="shared" si="0"/>
        <v>29.88737386836176</v>
      </c>
      <c r="E33" s="3">
        <f t="shared" si="1"/>
        <v>51.3417119032592</v>
      </c>
      <c r="F33" s="3"/>
      <c r="G33" s="4"/>
    </row>
    <row r="34" spans="1:7" ht="12.75">
      <c r="A34">
        <f t="shared" si="2"/>
        <v>23</v>
      </c>
      <c r="B34" s="3">
        <f t="shared" si="3"/>
        <v>23.33333333333336</v>
      </c>
      <c r="C34" s="3">
        <v>3.3333333333333335</v>
      </c>
      <c r="D34" s="3">
        <f t="shared" si="0"/>
        <v>27.17033988032887</v>
      </c>
      <c r="E34" s="3">
        <f t="shared" si="1"/>
        <v>51.3417119032592</v>
      </c>
      <c r="F34" s="3"/>
      <c r="G34" s="4"/>
    </row>
    <row r="35" spans="1:7" ht="12.75">
      <c r="A35">
        <f t="shared" si="2"/>
        <v>24</v>
      </c>
      <c r="B35" s="3">
        <f t="shared" si="3"/>
        <v>20.00000000000003</v>
      </c>
      <c r="C35" s="3">
        <v>3.3333333333333335</v>
      </c>
      <c r="D35" s="3">
        <f t="shared" si="0"/>
        <v>24.700308982117157</v>
      </c>
      <c r="E35" s="3">
        <f t="shared" si="1"/>
        <v>51.3417119032592</v>
      </c>
      <c r="F35" s="3"/>
      <c r="G35" s="4"/>
    </row>
    <row r="36" spans="1:7" ht="12.75">
      <c r="A36">
        <f t="shared" si="2"/>
        <v>25</v>
      </c>
      <c r="B36" s="3">
        <f t="shared" si="3"/>
        <v>16.666666666666696</v>
      </c>
      <c r="C36" s="3">
        <v>3.3333333333333335</v>
      </c>
      <c r="D36" s="3">
        <f t="shared" si="0"/>
        <v>22.454826347379232</v>
      </c>
      <c r="E36" s="3">
        <f t="shared" si="1"/>
        <v>51.3417119032592</v>
      </c>
      <c r="F36" s="3"/>
      <c r="G36" s="4"/>
    </row>
    <row r="37" spans="1:7" ht="12.75">
      <c r="A37">
        <f t="shared" si="2"/>
        <v>26</v>
      </c>
      <c r="B37" s="3">
        <f t="shared" si="3"/>
        <v>13.333333333333362</v>
      </c>
      <c r="C37" s="3">
        <v>3.3333333333333335</v>
      </c>
      <c r="D37" s="3">
        <f t="shared" si="0"/>
        <v>20.413478497617483</v>
      </c>
      <c r="E37" s="3">
        <f t="shared" si="1"/>
        <v>51.3417119032592</v>
      </c>
      <c r="F37" s="3"/>
      <c r="G37" s="4"/>
    </row>
    <row r="38" spans="1:7" ht="12.75">
      <c r="A38">
        <f t="shared" si="2"/>
        <v>27</v>
      </c>
      <c r="B38" s="3">
        <f t="shared" si="3"/>
        <v>10.000000000000028</v>
      </c>
      <c r="C38" s="3">
        <v>3.3333333333333335</v>
      </c>
      <c r="D38" s="3">
        <f t="shared" si="0"/>
        <v>18.5577077251068</v>
      </c>
      <c r="E38" s="3">
        <f t="shared" si="1"/>
        <v>51.3417119032592</v>
      </c>
      <c r="F38" s="3"/>
      <c r="G38" s="4"/>
    </row>
    <row r="39" spans="1:7" ht="12.75">
      <c r="A39">
        <f t="shared" si="2"/>
        <v>28</v>
      </c>
      <c r="B39" s="3">
        <f t="shared" si="3"/>
        <v>6.6666666666666945</v>
      </c>
      <c r="C39" s="3">
        <v>3.3333333333333335</v>
      </c>
      <c r="D39" s="3">
        <f t="shared" si="0"/>
        <v>16.870643386460724</v>
      </c>
      <c r="E39" s="3">
        <f t="shared" si="1"/>
        <v>51.3417119032592</v>
      </c>
      <c r="F39" s="3"/>
      <c r="G39" s="4"/>
    </row>
    <row r="40" spans="1:7" ht="12.75">
      <c r="A40">
        <f t="shared" si="2"/>
        <v>29</v>
      </c>
      <c r="B40" s="3">
        <f t="shared" si="3"/>
        <v>3.333333333333361</v>
      </c>
      <c r="C40" s="3">
        <v>3.3333333333333335</v>
      </c>
      <c r="D40" s="3">
        <f t="shared" si="0"/>
        <v>15.336948533146114</v>
      </c>
      <c r="E40" s="3">
        <f t="shared" si="1"/>
        <v>51.3417119032592</v>
      </c>
      <c r="F40" s="3"/>
      <c r="G40" s="4"/>
    </row>
    <row r="41" spans="1:4" ht="12.75">
      <c r="A41">
        <f t="shared" si="2"/>
        <v>30</v>
      </c>
      <c r="B41" s="3">
        <f t="shared" si="3"/>
        <v>2.7533531010703882E-14</v>
      </c>
      <c r="C41">
        <f>F6</f>
        <v>100</v>
      </c>
      <c r="D41" s="3">
        <f>SUM(D11:D40)</f>
        <v>2522.836359989282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3" width="9.140625" style="0" customWidth="1"/>
    <col min="4" max="4" width="13.00390625" style="0" customWidth="1"/>
  </cols>
  <sheetData>
    <row r="1" spans="1:3" ht="12.75">
      <c r="A1" t="s">
        <v>15</v>
      </c>
      <c r="C1" t="s">
        <v>16</v>
      </c>
    </row>
    <row r="3" spans="1:7" ht="12.75">
      <c r="A3" t="s">
        <v>1</v>
      </c>
      <c r="B3">
        <v>100</v>
      </c>
      <c r="D3" t="s">
        <v>2</v>
      </c>
      <c r="E3">
        <v>0.1</v>
      </c>
      <c r="F3" s="6">
        <v>0.05</v>
      </c>
      <c r="G3" s="5"/>
    </row>
    <row r="4" spans="1:4" ht="21.75" customHeight="1">
      <c r="A4" t="s">
        <v>3</v>
      </c>
      <c r="B4">
        <v>0</v>
      </c>
      <c r="D4" s="6" t="s">
        <v>4</v>
      </c>
    </row>
    <row r="5" spans="4:6" ht="20.25" customHeight="1">
      <c r="D5" t="s">
        <v>5</v>
      </c>
      <c r="E5" t="s">
        <v>6</v>
      </c>
      <c r="F5">
        <v>0.2</v>
      </c>
    </row>
    <row r="6" spans="5:6" ht="12.75">
      <c r="E6" s="5" t="s">
        <v>7</v>
      </c>
      <c r="F6" s="5">
        <v>100</v>
      </c>
    </row>
    <row r="8" s="1" customFormat="1" ht="15.75">
      <c r="A8" s="1" t="s">
        <v>17</v>
      </c>
    </row>
    <row r="9" ht="12.75">
      <c r="E9" s="5" t="s">
        <v>38</v>
      </c>
    </row>
    <row r="10" spans="1:9" ht="12.75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F10" t="s">
        <v>18</v>
      </c>
      <c r="G10" t="s">
        <v>19</v>
      </c>
      <c r="H10" t="s">
        <v>20</v>
      </c>
      <c r="I10" t="s">
        <v>21</v>
      </c>
    </row>
    <row r="11" spans="1:9" ht="12.75">
      <c r="A11">
        <v>0</v>
      </c>
      <c r="B11" s="8">
        <f>$B$3</f>
        <v>100</v>
      </c>
      <c r="C11" s="10">
        <v>9.525768000868814</v>
      </c>
      <c r="D11" s="10">
        <f aca="true" t="shared" si="0" ref="D11:D40">($F$6/$F$5)*(1-EXP((-1)*$F$5*C11))*1/((1+$E$3)^A11)</f>
        <v>425.60010740306444</v>
      </c>
      <c r="E11" s="10">
        <f aca="true" t="shared" si="1" ref="E11:E40">$F$6*EXP((-1)*$F$5*C11)</f>
        <v>14.879978519387121</v>
      </c>
      <c r="F11" s="8">
        <f>$B$3</f>
        <v>100</v>
      </c>
      <c r="G11" s="10">
        <v>6.863476374798015</v>
      </c>
      <c r="H11" s="10">
        <f>($F$6/$F$5)*(1-EXP((-1)*$F$5*G11))*1/((1+$F$3)^A11)</f>
        <v>373.2885032100535</v>
      </c>
      <c r="I11" s="10">
        <f>$F$6*EXP((-1)*$F$5*G11)</f>
        <v>25.3422993579893</v>
      </c>
    </row>
    <row r="12" spans="1:9" ht="12.75">
      <c r="A12">
        <f aca="true" t="shared" si="2" ref="A12:A28">A11+1</f>
        <v>1</v>
      </c>
      <c r="B12" s="10">
        <f aca="true" t="shared" si="3" ref="B12:B28">B11-C11</f>
        <v>90.47423199913119</v>
      </c>
      <c r="C12" s="10">
        <v>9.046472346656378</v>
      </c>
      <c r="D12" s="10">
        <f t="shared" si="0"/>
        <v>380.10470883808586</v>
      </c>
      <c r="E12" s="10">
        <f t="shared" si="1"/>
        <v>16.376964055621098</v>
      </c>
      <c r="F12" s="10">
        <f>F11-G11</f>
        <v>93.13652362520199</v>
      </c>
      <c r="G12" s="10">
        <v>6.618268539211489</v>
      </c>
      <c r="H12" s="10">
        <f aca="true" t="shared" si="4" ref="H12:H27">($F$6/$F$5)*(1-EXP((-1)*$F$5*G12))*1/((1+$F$3)^A12)</f>
        <v>349.4471197520703</v>
      </c>
      <c r="I12" s="10">
        <f>$F$6*EXP((-1)*$F$5*G12)</f>
        <v>26.616104852065238</v>
      </c>
    </row>
    <row r="13" spans="1:9" ht="12.75">
      <c r="A13">
        <f t="shared" si="2"/>
        <v>2</v>
      </c>
      <c r="B13" s="10">
        <f t="shared" si="3"/>
        <v>81.42775965247482</v>
      </c>
      <c r="C13" s="10">
        <v>8.573373557844922</v>
      </c>
      <c r="D13" s="10">
        <f t="shared" si="0"/>
        <v>338.83377258193946</v>
      </c>
      <c r="E13" s="10">
        <f t="shared" si="1"/>
        <v>18.00222703517064</v>
      </c>
      <c r="F13" s="10">
        <f aca="true" t="shared" si="5" ref="F13:F28">F12-G12</f>
        <v>86.5182550859905</v>
      </c>
      <c r="G13" s="10">
        <v>6.375730906392391</v>
      </c>
      <c r="H13" s="10">
        <f t="shared" si="4"/>
        <v>326.80720016750286</v>
      </c>
      <c r="I13" s="10">
        <f aca="true" t="shared" si="6" ref="I13:I28">$F$6*EXP((-1)*$F$5*G13)</f>
        <v>27.939012363065626</v>
      </c>
    </row>
    <row r="14" spans="1:9" ht="12.75">
      <c r="A14">
        <f t="shared" si="2"/>
        <v>3</v>
      </c>
      <c r="B14" s="10">
        <f t="shared" si="3"/>
        <v>72.8543860946299</v>
      </c>
      <c r="C14" s="10">
        <v>8.09844919984629</v>
      </c>
      <c r="D14" s="10">
        <f t="shared" si="0"/>
        <v>301.29222807286123</v>
      </c>
      <c r="E14" s="10">
        <f t="shared" si="1"/>
        <v>19.796008887004316</v>
      </c>
      <c r="F14" s="10">
        <f t="shared" si="5"/>
        <v>80.14252417959811</v>
      </c>
      <c r="G14" s="10">
        <v>6.131962362418928</v>
      </c>
      <c r="H14" s="10">
        <f t="shared" si="4"/>
        <v>305.21587929083887</v>
      </c>
      <c r="I14" s="10">
        <f t="shared" si="6"/>
        <v>29.33489354718851</v>
      </c>
    </row>
    <row r="15" spans="1:9" ht="12.75">
      <c r="A15">
        <f t="shared" si="2"/>
        <v>4</v>
      </c>
      <c r="B15" s="10">
        <f t="shared" si="3"/>
        <v>64.75593689478362</v>
      </c>
      <c r="C15" s="10">
        <v>7.6227495891909935</v>
      </c>
      <c r="D15" s="10">
        <f t="shared" si="0"/>
        <v>267.1542154680532</v>
      </c>
      <c r="E15" s="10">
        <f t="shared" si="1"/>
        <v>21.77190262664464</v>
      </c>
      <c r="F15" s="10">
        <f t="shared" si="5"/>
        <v>74.01056181717918</v>
      </c>
      <c r="G15" s="10">
        <v>5.88775908993557</v>
      </c>
      <c r="H15" s="10">
        <f t="shared" si="4"/>
        <v>284.6419199876472</v>
      </c>
      <c r="I15" s="10">
        <f t="shared" si="6"/>
        <v>30.803193448602972</v>
      </c>
    </row>
    <row r="16" spans="1:9" ht="12.75">
      <c r="A16">
        <f t="shared" si="2"/>
        <v>5</v>
      </c>
      <c r="B16" s="10">
        <f t="shared" si="3"/>
        <v>57.13318730559262</v>
      </c>
      <c r="C16" s="10">
        <v>7.146855684757274</v>
      </c>
      <c r="D16" s="10">
        <f t="shared" si="0"/>
        <v>236.1179185128748</v>
      </c>
      <c r="E16" s="10">
        <f t="shared" si="1"/>
        <v>23.94594621116597</v>
      </c>
      <c r="F16" s="10">
        <f t="shared" si="5"/>
        <v>68.12280272724361</v>
      </c>
      <c r="G16" s="10">
        <v>5.643530341372787</v>
      </c>
      <c r="H16" s="10">
        <f t="shared" si="4"/>
        <v>265.0467224239548</v>
      </c>
      <c r="I16" s="10">
        <f t="shared" si="6"/>
        <v>32.345150993850226</v>
      </c>
    </row>
    <row r="17" spans="1:9" ht="12.75">
      <c r="A17">
        <f t="shared" si="2"/>
        <v>6</v>
      </c>
      <c r="B17" s="10">
        <f t="shared" si="3"/>
        <v>49.986331620835344</v>
      </c>
      <c r="C17" s="10">
        <v>6.670371810788883</v>
      </c>
      <c r="D17" s="10">
        <f t="shared" si="0"/>
        <v>207.8952185687681</v>
      </c>
      <c r="E17" s="10">
        <f t="shared" si="1"/>
        <v>26.340187739418887</v>
      </c>
      <c r="F17" s="10">
        <f t="shared" si="5"/>
        <v>62.47927238587082</v>
      </c>
      <c r="G17" s="10">
        <v>5.399421654060415</v>
      </c>
      <c r="H17" s="10">
        <f t="shared" si="4"/>
        <v>246.38733659208532</v>
      </c>
      <c r="I17" s="10">
        <f t="shared" si="6"/>
        <v>33.963480865548384</v>
      </c>
    </row>
    <row r="18" spans="1:9" ht="12.75">
      <c r="A18">
        <f t="shared" si="2"/>
        <v>7</v>
      </c>
      <c r="B18" s="10">
        <f t="shared" si="3"/>
        <v>43.31595981004646</v>
      </c>
      <c r="C18" s="10">
        <v>6.192163993629057</v>
      </c>
      <c r="D18" s="10">
        <f t="shared" si="0"/>
        <v>182.21267293723193</v>
      </c>
      <c r="E18" s="10">
        <f t="shared" si="1"/>
        <v>28.98380968210174</v>
      </c>
      <c r="F18" s="10">
        <f t="shared" si="5"/>
        <v>57.07985073181041</v>
      </c>
      <c r="G18" s="10">
        <v>5.155460655689239</v>
      </c>
      <c r="H18" s="10">
        <f t="shared" si="4"/>
        <v>228.62004539866476</v>
      </c>
      <c r="I18" s="10">
        <f t="shared" si="6"/>
        <v>35.661727498369544</v>
      </c>
    </row>
    <row r="19" spans="1:9" ht="12.75">
      <c r="A19">
        <f t="shared" si="2"/>
        <v>8</v>
      </c>
      <c r="B19" s="10">
        <f t="shared" si="3"/>
        <v>37.1237958164174</v>
      </c>
      <c r="C19" s="10">
        <v>5.712973385242712</v>
      </c>
      <c r="D19" s="10">
        <f t="shared" si="0"/>
        <v>158.8480324319212</v>
      </c>
      <c r="E19" s="10">
        <f t="shared" si="1"/>
        <v>31.899027037683293</v>
      </c>
      <c r="F19" s="10">
        <f t="shared" si="5"/>
        <v>51.92439007612117</v>
      </c>
      <c r="G19" s="10">
        <v>4.911613453932753</v>
      </c>
      <c r="H19" s="10">
        <f t="shared" si="4"/>
        <v>211.70168745581188</v>
      </c>
      <c r="I19" s="10">
        <f t="shared" si="6"/>
        <v>37.44403788181601</v>
      </c>
    </row>
    <row r="20" spans="1:9" ht="12.75">
      <c r="A20">
        <f t="shared" si="2"/>
        <v>9</v>
      </c>
      <c r="B20" s="10">
        <f t="shared" si="3"/>
        <v>31.410822431174687</v>
      </c>
      <c r="C20" s="10">
        <v>5.235327551098901</v>
      </c>
      <c r="D20" s="10">
        <f t="shared" si="0"/>
        <v>137.62685585551813</v>
      </c>
      <c r="E20" s="10">
        <f t="shared" si="1"/>
        <v>35.09661460317819</v>
      </c>
      <c r="F20" s="10">
        <f t="shared" si="5"/>
        <v>47.01277662218842</v>
      </c>
      <c r="G20" s="10">
        <v>4.667817520838217</v>
      </c>
      <c r="H20" s="10">
        <f t="shared" si="4"/>
        <v>195.5903899026156</v>
      </c>
      <c r="I20" s="10">
        <f t="shared" si="6"/>
        <v>39.3150218739666</v>
      </c>
    </row>
    <row r="21" spans="1:9" ht="12.75">
      <c r="A21">
        <f t="shared" si="2"/>
        <v>10</v>
      </c>
      <c r="B21" s="10">
        <f t="shared" si="3"/>
        <v>26.175494880075785</v>
      </c>
      <c r="C21" s="10">
        <v>4.760264827166472</v>
      </c>
      <c r="D21" s="10">
        <f t="shared" si="0"/>
        <v>118.37183866738174</v>
      </c>
      <c r="E21" s="10">
        <f t="shared" si="1"/>
        <v>38.59478719366095</v>
      </c>
      <c r="F21" s="10">
        <f t="shared" si="5"/>
        <v>42.3449591013502</v>
      </c>
      <c r="G21" s="10">
        <v>4.424030100665807</v>
      </c>
      <c r="H21" s="10">
        <f t="shared" si="4"/>
        <v>180.24669952928167</v>
      </c>
      <c r="I21" s="10">
        <f t="shared" si="6"/>
        <v>41.279423928477016</v>
      </c>
    </row>
    <row r="22" spans="1:9" ht="12.75">
      <c r="A22">
        <f t="shared" si="2"/>
        <v>11</v>
      </c>
      <c r="B22" s="10">
        <f t="shared" si="3"/>
        <v>21.415230052909315</v>
      </c>
      <c r="C22" s="10">
        <v>4.286156948542366</v>
      </c>
      <c r="D22" s="10">
        <f t="shared" si="0"/>
        <v>100.8834868626277</v>
      </c>
      <c r="E22" s="10">
        <f t="shared" si="1"/>
        <v>42.43352765232157</v>
      </c>
      <c r="F22" s="10">
        <f t="shared" si="5"/>
        <v>37.92092900068439</v>
      </c>
      <c r="G22" s="10">
        <v>4.180212674670129</v>
      </c>
      <c r="H22" s="10">
        <f t="shared" si="4"/>
        <v>165.63309774741222</v>
      </c>
      <c r="I22" s="10">
        <f t="shared" si="6"/>
        <v>43.342238783174864</v>
      </c>
    </row>
    <row r="23" spans="1:9" ht="12.75">
      <c r="A23">
        <f t="shared" si="2"/>
        <v>12</v>
      </c>
      <c r="B23" s="10">
        <f t="shared" si="3"/>
        <v>17.12907310436695</v>
      </c>
      <c r="C23" s="10">
        <v>3.811029997173997</v>
      </c>
      <c r="D23" s="10">
        <f t="shared" si="0"/>
        <v>84.97312089745962</v>
      </c>
      <c r="E23" s="10">
        <f t="shared" si="1"/>
        <v>46.663589223373656</v>
      </c>
      <c r="F23" s="10">
        <f t="shared" si="5"/>
        <v>33.74071632601426</v>
      </c>
      <c r="G23" s="10">
        <v>3.9363577767093028</v>
      </c>
      <c r="H23" s="10">
        <f t="shared" si="4"/>
        <v>151.71459308119356</v>
      </c>
      <c r="I23" s="10">
        <f t="shared" si="6"/>
        <v>45.50847765305308</v>
      </c>
    </row>
    <row r="24" spans="1:9" ht="12.75">
      <c r="A24">
        <f t="shared" si="2"/>
        <v>13</v>
      </c>
      <c r="B24" s="10">
        <f t="shared" si="3"/>
        <v>13.318043107192953</v>
      </c>
      <c r="C24" s="10">
        <v>3.334564023124163</v>
      </c>
      <c r="D24" s="10">
        <f t="shared" si="0"/>
        <v>70.49116460324332</v>
      </c>
      <c r="E24" s="10">
        <f t="shared" si="1"/>
        <v>51.32907631423542</v>
      </c>
      <c r="F24" s="10">
        <f t="shared" si="5"/>
        <v>29.804358549304954</v>
      </c>
      <c r="G24" s="10">
        <v>3.692457693951705</v>
      </c>
      <c r="H24" s="10">
        <f t="shared" si="4"/>
        <v>138.45784505349476</v>
      </c>
      <c r="I24" s="10">
        <f t="shared" si="6"/>
        <v>47.78341664539082</v>
      </c>
    </row>
    <row r="25" spans="1:9" ht="12.75">
      <c r="A25">
        <f t="shared" si="2"/>
        <v>14</v>
      </c>
      <c r="B25" s="10">
        <f t="shared" si="3"/>
        <v>9.98347908406879</v>
      </c>
      <c r="C25" s="10">
        <v>2.857543515528939</v>
      </c>
      <c r="D25" s="10">
        <f t="shared" si="0"/>
        <v>57.31761932347029</v>
      </c>
      <c r="E25" s="10">
        <f t="shared" si="1"/>
        <v>56.46728720104915</v>
      </c>
      <c r="F25" s="10">
        <f t="shared" si="5"/>
        <v>26.111900855353248</v>
      </c>
      <c r="G25" s="10">
        <v>3.4485218095660883</v>
      </c>
      <c r="H25" s="10">
        <f t="shared" si="4"/>
        <v>125.83152472643184</v>
      </c>
      <c r="I25" s="10">
        <f t="shared" si="6"/>
        <v>50.17243759769955</v>
      </c>
    </row>
    <row r="26" spans="1:9" ht="12.75">
      <c r="A26">
        <f t="shared" si="2"/>
        <v>15</v>
      </c>
      <c r="B26" s="10">
        <f t="shared" si="3"/>
        <v>7.125935568539852</v>
      </c>
      <c r="C26" s="10">
        <v>2.380478286249585</v>
      </c>
      <c r="D26" s="10">
        <f t="shared" si="0"/>
        <v>45.34036857563898</v>
      </c>
      <c r="E26" s="10">
        <f t="shared" si="1"/>
        <v>62.120405673356196</v>
      </c>
      <c r="F26" s="10">
        <f t="shared" si="5"/>
        <v>22.66337904578716</v>
      </c>
      <c r="G26" s="10">
        <v>3.2045600048446814</v>
      </c>
      <c r="H26" s="10">
        <f t="shared" si="4"/>
        <v>113.80581893709241</v>
      </c>
      <c r="I26" s="10">
        <f t="shared" si="6"/>
        <v>52.68117520613814</v>
      </c>
    </row>
    <row r="27" spans="1:9" ht="12.75">
      <c r="A27">
        <f t="shared" si="2"/>
        <v>16</v>
      </c>
      <c r="B27" s="10">
        <f t="shared" si="3"/>
        <v>4.745457282290267</v>
      </c>
      <c r="C27" s="10">
        <v>1.9032751070600693</v>
      </c>
      <c r="D27" s="10">
        <f t="shared" si="0"/>
        <v>34.4492110094128</v>
      </c>
      <c r="E27" s="10">
        <f t="shared" si="1"/>
        <v>68.34136120208568</v>
      </c>
      <c r="F27" s="10">
        <f t="shared" si="5"/>
        <v>19.45881904094248</v>
      </c>
      <c r="G27" s="10">
        <v>2.960595406068166</v>
      </c>
      <c r="H27" s="10">
        <f t="shared" si="4"/>
        <v>102.35268174657344</v>
      </c>
      <c r="I27" s="10">
        <f t="shared" si="6"/>
        <v>55.31538639253224</v>
      </c>
    </row>
    <row r="28" spans="1:9" ht="12.75">
      <c r="A28">
        <f t="shared" si="2"/>
        <v>17</v>
      </c>
      <c r="B28" s="10">
        <f t="shared" si="3"/>
        <v>2.8421821752301977</v>
      </c>
      <c r="C28" s="10">
        <v>1.425725694743492</v>
      </c>
      <c r="D28" s="10">
        <f t="shared" si="0"/>
        <v>24.542125121912424</v>
      </c>
      <c r="E28" s="10">
        <f t="shared" si="1"/>
        <v>75.19051156814297</v>
      </c>
      <c r="F28" s="10">
        <f t="shared" si="5"/>
        <v>16.498223634874314</v>
      </c>
      <c r="G28" s="10">
        <v>2.7166282269949225</v>
      </c>
      <c r="H28" s="10">
        <f aca="true" t="shared" si="7" ref="H28:H40">($F$6/$F$5)*(1-EXP((-1)*$F$5*G28))*1/((1+$F$3)^A28)</f>
        <v>91.44485002810075</v>
      </c>
      <c r="I28" s="10">
        <f t="shared" si="6"/>
        <v>58.08134573340495</v>
      </c>
    </row>
    <row r="29" spans="1:9" ht="12.75">
      <c r="A29">
        <f aca="true" t="shared" si="8" ref="A29:A40">A28+1</f>
        <v>18</v>
      </c>
      <c r="B29" s="10">
        <f aca="true" t="shared" si="9" ref="B29:B40">B28-C28</f>
        <v>1.4164564804867057</v>
      </c>
      <c r="C29" s="10">
        <v>0.9477079831557293</v>
      </c>
      <c r="D29" s="10">
        <f t="shared" si="0"/>
        <v>15.527362060357246</v>
      </c>
      <c r="E29" s="10">
        <f t="shared" si="1"/>
        <v>82.73383016955145</v>
      </c>
      <c r="F29" s="10">
        <f aca="true" t="shared" si="10" ref="F29:F40">F28-G28</f>
        <v>13.781595407879392</v>
      </c>
      <c r="G29" s="10">
        <v>2.4726716084652027</v>
      </c>
      <c r="H29" s="10">
        <f t="shared" si="7"/>
        <v>81.05668673900126</v>
      </c>
      <c r="I29" s="10">
        <f aca="true" t="shared" si="11" ref="I29:I40">$F$6*EXP((-1)*$F$5*G29)</f>
        <v>60.98548373492929</v>
      </c>
    </row>
    <row r="30" spans="1:9" ht="12.75">
      <c r="A30">
        <f t="shared" si="8"/>
        <v>19</v>
      </c>
      <c r="B30" s="10">
        <f t="shared" si="9"/>
        <v>0.46874849733097634</v>
      </c>
      <c r="C30" s="10">
        <v>0.4687484929829772</v>
      </c>
      <c r="D30" s="10">
        <f t="shared" si="0"/>
        <v>7.316113069444888</v>
      </c>
      <c r="E30" s="10">
        <f t="shared" si="1"/>
        <v>91.05106358109984</v>
      </c>
      <c r="F30" s="10">
        <f t="shared" si="10"/>
        <v>11.308923799414188</v>
      </c>
      <c r="G30" s="10">
        <v>2.2287274306882825</v>
      </c>
      <c r="H30" s="10">
        <f t="shared" si="7"/>
        <v>71.1635061537101</v>
      </c>
      <c r="I30" s="10">
        <f t="shared" si="11"/>
        <v>64.03467284425335</v>
      </c>
    </row>
    <row r="31" spans="1:9" ht="12.75">
      <c r="A31">
        <f t="shared" si="8"/>
        <v>20</v>
      </c>
      <c r="B31" s="10">
        <f t="shared" si="9"/>
        <v>4.347999127407576E-09</v>
      </c>
      <c r="C31" s="10">
        <v>0</v>
      </c>
      <c r="D31" s="10">
        <f t="shared" si="0"/>
        <v>0</v>
      </c>
      <c r="E31" s="10">
        <f t="shared" si="1"/>
        <v>100</v>
      </c>
      <c r="F31" s="10">
        <f t="shared" si="10"/>
        <v>9.080196368725906</v>
      </c>
      <c r="G31" s="10">
        <v>1.9847902988526531</v>
      </c>
      <c r="H31" s="10">
        <f t="shared" si="7"/>
        <v>61.74161597046906</v>
      </c>
      <c r="I31" s="10">
        <f t="shared" si="11"/>
        <v>67.23622240672927</v>
      </c>
    </row>
    <row r="32" spans="1:9" ht="12.75">
      <c r="A32">
        <f t="shared" si="8"/>
        <v>21</v>
      </c>
      <c r="B32" s="10">
        <f t="shared" si="9"/>
        <v>4.347999127407576E-09</v>
      </c>
      <c r="C32" s="10">
        <v>0</v>
      </c>
      <c r="D32" s="10">
        <f t="shared" si="0"/>
        <v>0</v>
      </c>
      <c r="E32" s="10">
        <f t="shared" si="1"/>
        <v>100</v>
      </c>
      <c r="F32" s="10">
        <f t="shared" si="10"/>
        <v>7.095406069873253</v>
      </c>
      <c r="G32" s="10">
        <v>1.7408552515977265</v>
      </c>
      <c r="H32" s="10">
        <f t="shared" si="7"/>
        <v>52.76845656650191</v>
      </c>
      <c r="I32" s="10">
        <f t="shared" si="11"/>
        <v>70.59781081049836</v>
      </c>
    </row>
    <row r="33" spans="1:9" ht="12.75">
      <c r="A33">
        <f t="shared" si="8"/>
        <v>22</v>
      </c>
      <c r="B33" s="10">
        <f t="shared" si="9"/>
        <v>4.347999127407576E-09</v>
      </c>
      <c r="C33" s="10">
        <v>0</v>
      </c>
      <c r="D33" s="10">
        <f t="shared" si="0"/>
        <v>0</v>
      </c>
      <c r="E33" s="10">
        <f t="shared" si="1"/>
        <v>100</v>
      </c>
      <c r="F33" s="10">
        <f t="shared" si="10"/>
        <v>5.354550818275526</v>
      </c>
      <c r="G33" s="10">
        <v>1.4969176289860573</v>
      </c>
      <c r="H33" s="10">
        <f t="shared" si="7"/>
        <v>44.222544239377314</v>
      </c>
      <c r="I33" s="10">
        <f t="shared" si="11"/>
        <v>74.12750568030977</v>
      </c>
    </row>
    <row r="34" spans="1:9" ht="12.75">
      <c r="A34">
        <f t="shared" si="8"/>
        <v>23</v>
      </c>
      <c r="B34" s="10">
        <f t="shared" si="9"/>
        <v>4.347999127407576E-09</v>
      </c>
      <c r="C34" s="10">
        <v>0</v>
      </c>
      <c r="D34" s="10">
        <f t="shared" si="0"/>
        <v>0</v>
      </c>
      <c r="E34" s="10">
        <f t="shared" si="1"/>
        <v>100</v>
      </c>
      <c r="F34" s="10">
        <f t="shared" si="10"/>
        <v>3.857633189289469</v>
      </c>
      <c r="G34" s="10">
        <v>1.2529562098207976</v>
      </c>
      <c r="H34" s="10">
        <f t="shared" si="7"/>
        <v>36.08299302772369</v>
      </c>
      <c r="I34" s="10">
        <f t="shared" si="11"/>
        <v>77.83404594614599</v>
      </c>
    </row>
    <row r="35" spans="1:9" ht="12.75">
      <c r="A35">
        <f t="shared" si="8"/>
        <v>24</v>
      </c>
      <c r="B35" s="10">
        <f t="shared" si="9"/>
        <v>4.347999127407576E-09</v>
      </c>
      <c r="C35" s="10">
        <v>0</v>
      </c>
      <c r="D35" s="10">
        <f t="shared" si="0"/>
        <v>0</v>
      </c>
      <c r="E35" s="10">
        <f t="shared" si="1"/>
        <v>100</v>
      </c>
      <c r="F35" s="10">
        <f t="shared" si="10"/>
        <v>2.604676979468671</v>
      </c>
      <c r="G35" s="10">
        <v>1.0089758080178948</v>
      </c>
      <c r="H35" s="10">
        <f t="shared" si="7"/>
        <v>28.330545671285222</v>
      </c>
      <c r="I35" s="10">
        <f t="shared" si="11"/>
        <v>81.72623175003191</v>
      </c>
    </row>
    <row r="36" spans="1:9" ht="12.75">
      <c r="A36">
        <f t="shared" si="8"/>
        <v>25</v>
      </c>
      <c r="B36" s="10">
        <f t="shared" si="9"/>
        <v>4.347999127407576E-09</v>
      </c>
      <c r="C36" s="10">
        <v>0</v>
      </c>
      <c r="D36" s="10">
        <f t="shared" si="0"/>
        <v>0</v>
      </c>
      <c r="E36" s="10">
        <f t="shared" si="1"/>
        <v>100</v>
      </c>
      <c r="F36" s="10">
        <f t="shared" si="10"/>
        <v>1.5957011714507763</v>
      </c>
      <c r="G36" s="10">
        <v>0.764965292408914</v>
      </c>
      <c r="H36" s="10">
        <f t="shared" si="7"/>
        <v>20.946463663841033</v>
      </c>
      <c r="I36" s="10">
        <f t="shared" si="11"/>
        <v>85.8135678555165</v>
      </c>
    </row>
    <row r="37" spans="1:9" ht="12.75">
      <c r="A37">
        <f t="shared" si="8"/>
        <v>26</v>
      </c>
      <c r="B37" s="10">
        <f t="shared" si="9"/>
        <v>4.347999127407576E-09</v>
      </c>
      <c r="C37" s="10">
        <v>0</v>
      </c>
      <c r="D37" s="10">
        <f t="shared" si="0"/>
        <v>0</v>
      </c>
      <c r="E37" s="10">
        <f t="shared" si="1"/>
        <v>100</v>
      </c>
      <c r="F37" s="10">
        <f t="shared" si="10"/>
        <v>0.8307358790418623</v>
      </c>
      <c r="G37" s="10">
        <v>0.5209278825467861</v>
      </c>
      <c r="H37" s="10">
        <f t="shared" si="7"/>
        <v>13.913251020204166</v>
      </c>
      <c r="I37" s="10">
        <f t="shared" si="11"/>
        <v>90.10580666938922</v>
      </c>
    </row>
    <row r="38" spans="1:9" ht="12.75">
      <c r="A38">
        <f t="shared" si="8"/>
        <v>27</v>
      </c>
      <c r="B38" s="10">
        <f t="shared" si="9"/>
        <v>4.347999127407576E-09</v>
      </c>
      <c r="C38" s="10">
        <v>0</v>
      </c>
      <c r="D38" s="10">
        <f t="shared" si="0"/>
        <v>0</v>
      </c>
      <c r="E38" s="10">
        <f t="shared" si="1"/>
        <v>100</v>
      </c>
      <c r="F38" s="10">
        <f t="shared" si="10"/>
        <v>0.3098079964950762</v>
      </c>
      <c r="G38" s="10">
        <v>0.2768678927766509</v>
      </c>
      <c r="H38" s="10">
        <f t="shared" si="7"/>
        <v>7.214276519109142</v>
      </c>
      <c r="I38" s="10">
        <f t="shared" si="11"/>
        <v>94.61316274372233</v>
      </c>
    </row>
    <row r="39" spans="1:9" ht="12.75">
      <c r="A39">
        <f t="shared" si="8"/>
        <v>28</v>
      </c>
      <c r="B39" s="10">
        <f t="shared" si="9"/>
        <v>4.347999127407576E-09</v>
      </c>
      <c r="C39" s="10">
        <v>0</v>
      </c>
      <c r="D39" s="10">
        <f t="shared" si="0"/>
        <v>0</v>
      </c>
      <c r="E39" s="10">
        <f t="shared" si="1"/>
        <v>100</v>
      </c>
      <c r="F39" s="10">
        <f t="shared" si="10"/>
        <v>0.03294010371842526</v>
      </c>
      <c r="G39" s="10">
        <v>0.032940067938913575</v>
      </c>
      <c r="H39" s="10">
        <f t="shared" si="7"/>
        <v>0.8375183535245266</v>
      </c>
      <c r="I39" s="10">
        <f t="shared" si="11"/>
        <v>99.34336397967091</v>
      </c>
    </row>
    <row r="40" spans="1:9" ht="12.75">
      <c r="A40">
        <f t="shared" si="8"/>
        <v>29</v>
      </c>
      <c r="B40" s="10">
        <f t="shared" si="9"/>
        <v>4.347999127407576E-09</v>
      </c>
      <c r="C40" s="10">
        <v>0</v>
      </c>
      <c r="D40" s="10">
        <f t="shared" si="0"/>
        <v>0</v>
      </c>
      <c r="E40" s="10">
        <f t="shared" si="1"/>
        <v>100</v>
      </c>
      <c r="F40" s="10">
        <f t="shared" si="10"/>
        <v>3.577951168676208E-08</v>
      </c>
      <c r="G40" s="10">
        <v>0</v>
      </c>
      <c r="H40" s="10">
        <f t="shared" si="7"/>
        <v>0</v>
      </c>
      <c r="I40" s="10">
        <f t="shared" si="11"/>
        <v>100</v>
      </c>
    </row>
    <row r="41" spans="1:8" ht="12.75">
      <c r="A41">
        <f>A40+1</f>
        <v>30</v>
      </c>
      <c r="B41" s="10">
        <f>B40-C40</f>
        <v>4.347999127407576E-09</v>
      </c>
      <c r="C41" s="10">
        <f aca="true" t="shared" si="12" ref="C41:H41">SUM(C11:C40)</f>
        <v>99.99999999565203</v>
      </c>
      <c r="D41" s="10">
        <f t="shared" si="12"/>
        <v>3194.898140861267</v>
      </c>
      <c r="E41" s="10"/>
      <c r="F41" s="10"/>
      <c r="G41" s="10">
        <f t="shared" si="12"/>
        <v>99.99999996422048</v>
      </c>
      <c r="H41" s="10">
        <f t="shared" si="12"/>
        <v>4274.511772955573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3" width="9.140625" style="0" customWidth="1"/>
    <col min="4" max="4" width="13.00390625" style="0" customWidth="1"/>
  </cols>
  <sheetData>
    <row r="1" spans="1:3" ht="12.75">
      <c r="A1" t="s">
        <v>15</v>
      </c>
      <c r="C1" t="s">
        <v>22</v>
      </c>
    </row>
    <row r="3" spans="1:7" ht="12.75">
      <c r="A3" t="s">
        <v>1</v>
      </c>
      <c r="B3">
        <v>100</v>
      </c>
      <c r="D3" t="s">
        <v>2</v>
      </c>
      <c r="E3">
        <v>0.1</v>
      </c>
      <c r="F3" s="6"/>
      <c r="G3" s="5"/>
    </row>
    <row r="4" spans="1:4" ht="21.75" customHeight="1" thickBot="1">
      <c r="A4" t="s">
        <v>3</v>
      </c>
      <c r="B4">
        <v>0</v>
      </c>
      <c r="D4" s="6" t="s">
        <v>4</v>
      </c>
    </row>
    <row r="5" spans="4:7" ht="20.25" customHeight="1" thickBot="1">
      <c r="D5" t="s">
        <v>5</v>
      </c>
      <c r="E5" s="12" t="s">
        <v>6</v>
      </c>
      <c r="F5" s="29">
        <v>0.2</v>
      </c>
      <c r="G5" s="28">
        <v>0.1</v>
      </c>
    </row>
    <row r="6" spans="5:6" ht="12.75">
      <c r="E6" s="5" t="s">
        <v>7</v>
      </c>
      <c r="F6" s="5">
        <v>100</v>
      </c>
    </row>
    <row r="7" spans="1:7" s="1" customFormat="1" ht="15.75">
      <c r="A7" s="1" t="s">
        <v>23</v>
      </c>
      <c r="G7" s="1" t="s">
        <v>49</v>
      </c>
    </row>
    <row r="8" s="1" customFormat="1" ht="15.75">
      <c r="A8" s="1" t="s">
        <v>17</v>
      </c>
    </row>
    <row r="9" s="1" customFormat="1" ht="16.5" thickBot="1"/>
    <row r="10" spans="2:9" ht="13.5" thickBot="1">
      <c r="B10" s="24" t="s">
        <v>39</v>
      </c>
      <c r="C10" s="25"/>
      <c r="D10" s="25"/>
      <c r="E10" s="26"/>
      <c r="F10" s="18" t="s">
        <v>40</v>
      </c>
      <c r="G10" s="19"/>
      <c r="H10" s="19"/>
      <c r="I10" s="20"/>
    </row>
    <row r="11" spans="1:9" ht="12.75">
      <c r="A11" t="s">
        <v>10</v>
      </c>
      <c r="B11" s="27" t="s">
        <v>45</v>
      </c>
      <c r="C11" s="27" t="s">
        <v>46</v>
      </c>
      <c r="D11" s="27" t="s">
        <v>47</v>
      </c>
      <c r="E11" s="27" t="s">
        <v>48</v>
      </c>
      <c r="F11" s="21" t="s">
        <v>41</v>
      </c>
      <c r="G11" s="21" t="s">
        <v>42</v>
      </c>
      <c r="H11" s="21" t="s">
        <v>43</v>
      </c>
      <c r="I11" s="21" t="s">
        <v>44</v>
      </c>
    </row>
    <row r="12" spans="1:9" ht="12.75">
      <c r="A12">
        <v>0</v>
      </c>
      <c r="B12" s="16">
        <f>$B$3</f>
        <v>100</v>
      </c>
      <c r="C12" s="17">
        <v>9.52723321110581</v>
      </c>
      <c r="D12" s="17">
        <f aca="true" t="shared" si="0" ref="D12:D41">($F$6/$F$5)*(1-EXP((-1)*$F$5*C12))*1/((1+$E$3)^A12)</f>
        <v>425.62190650573444</v>
      </c>
      <c r="E12" s="17">
        <f aca="true" t="shared" si="1" ref="E12:E41">$F$6*EXP((-1)*$F$5*C12)</f>
        <v>14.87561869885311</v>
      </c>
      <c r="F12" s="22">
        <f>$B$3</f>
        <v>100</v>
      </c>
      <c r="G12" s="23">
        <v>13.338020740493544</v>
      </c>
      <c r="H12" s="23">
        <f>($F$6/$G$5)*(1-EXP((-1)*$G$5*G12))*1/((1+$E$3)^A12)</f>
        <v>736.5263916415594</v>
      </c>
      <c r="I12" s="23">
        <f>$F$6*EXP((-1)*$G$5*G12)</f>
        <v>26.347360835844054</v>
      </c>
    </row>
    <row r="13" spans="1:9" ht="12.75">
      <c r="A13">
        <f aca="true" t="shared" si="2" ref="A13:A42">A12+1</f>
        <v>1</v>
      </c>
      <c r="B13" s="17">
        <f aca="true" t="shared" si="3" ref="B13:B42">B12-C12</f>
        <v>90.47276678889419</v>
      </c>
      <c r="C13" s="17">
        <v>9.050680261772316</v>
      </c>
      <c r="D13" s="17">
        <f t="shared" si="0"/>
        <v>380.1673305515251</v>
      </c>
      <c r="E13" s="17">
        <f t="shared" si="1"/>
        <v>16.36318727866447</v>
      </c>
      <c r="F13" s="23">
        <f>F12-G12</f>
        <v>86.66197925950645</v>
      </c>
      <c r="G13" s="23">
        <v>12.384914388929682</v>
      </c>
      <c r="H13" s="23">
        <f aca="true" t="shared" si="4" ref="H13:H28">($F$6/$G$5)*(1-EXP((-1)*$G$5*G13))*1/((1+$E$3)^A13)</f>
        <v>645.6171807591905</v>
      </c>
      <c r="I13" s="23">
        <f aca="true" t="shared" si="5" ref="I13:I28">$F$6*EXP((-1)*$G$5*G13)</f>
        <v>28.98211011648904</v>
      </c>
    </row>
    <row r="14" spans="1:9" ht="12.75">
      <c r="A14">
        <f t="shared" si="2"/>
        <v>2</v>
      </c>
      <c r="B14" s="17">
        <f t="shared" si="3"/>
        <v>81.42208652712188</v>
      </c>
      <c r="C14" s="17">
        <v>8.574129586968878</v>
      </c>
      <c r="D14" s="17">
        <f t="shared" si="0"/>
        <v>338.84501983732383</v>
      </c>
      <c r="E14" s="17">
        <f t="shared" si="1"/>
        <v>17.99950519936761</v>
      </c>
      <c r="F14" s="23">
        <f aca="true" t="shared" si="6" ref="F14:F29">F13-G13</f>
        <v>74.27706487057677</v>
      </c>
      <c r="G14" s="23">
        <v>11.431807889094824</v>
      </c>
      <c r="H14" s="23">
        <f t="shared" si="4"/>
        <v>562.9724287801313</v>
      </c>
      <c r="I14" s="23">
        <f t="shared" si="5"/>
        <v>31.880336117604102</v>
      </c>
    </row>
    <row r="15" spans="1:9" ht="12.75">
      <c r="A15">
        <f t="shared" si="2"/>
        <v>3</v>
      </c>
      <c r="B15" s="17">
        <f t="shared" si="3"/>
        <v>72.847956940153</v>
      </c>
      <c r="C15" s="17">
        <v>8.097578900659997</v>
      </c>
      <c r="D15" s="17">
        <f t="shared" si="0"/>
        <v>301.27928295647973</v>
      </c>
      <c r="E15" s="17">
        <f t="shared" si="1"/>
        <v>19.79945487698508</v>
      </c>
      <c r="F15" s="23">
        <f t="shared" si="6"/>
        <v>62.84525698148194</v>
      </c>
      <c r="G15" s="23">
        <v>10.478713163322865</v>
      </c>
      <c r="H15" s="23">
        <f t="shared" si="4"/>
        <v>487.84113502576355</v>
      </c>
      <c r="I15" s="23">
        <f t="shared" si="5"/>
        <v>35.06834492807084</v>
      </c>
    </row>
    <row r="16" spans="1:9" ht="12.75">
      <c r="A16">
        <f t="shared" si="2"/>
        <v>4</v>
      </c>
      <c r="B16" s="17">
        <f t="shared" si="3"/>
        <v>64.750378039493</v>
      </c>
      <c r="C16" s="17">
        <v>7.621028979140983</v>
      </c>
      <c r="D16" s="17">
        <f t="shared" si="0"/>
        <v>267.12862472918556</v>
      </c>
      <c r="E16" s="17">
        <f t="shared" si="1"/>
        <v>21.779396106799865</v>
      </c>
      <c r="F16" s="23">
        <f t="shared" si="6"/>
        <v>52.36654381815907</v>
      </c>
      <c r="G16" s="23">
        <v>9.525607880257029</v>
      </c>
      <c r="H16" s="23">
        <f t="shared" si="4"/>
        <v>419.5396976680729</v>
      </c>
      <c r="I16" s="23">
        <f t="shared" si="5"/>
        <v>38.57519286441743</v>
      </c>
    </row>
    <row r="17" spans="1:9" ht="12.75">
      <c r="A17">
        <f t="shared" si="2"/>
        <v>5</v>
      </c>
      <c r="B17" s="17">
        <f t="shared" si="3"/>
        <v>57.12934906035202</v>
      </c>
      <c r="C17" s="17">
        <v>7.144477646737764</v>
      </c>
      <c r="D17" s="17">
        <f t="shared" si="0"/>
        <v>236.08255212940736</v>
      </c>
      <c r="E17" s="17">
        <f t="shared" si="1"/>
        <v>23.95733779401361</v>
      </c>
      <c r="F17" s="23">
        <f t="shared" si="6"/>
        <v>42.840935937902046</v>
      </c>
      <c r="G17" s="23">
        <v>8.572509031935379</v>
      </c>
      <c r="H17" s="23">
        <f t="shared" si="4"/>
        <v>357.4476430795693</v>
      </c>
      <c r="I17" s="23">
        <f t="shared" si="5"/>
        <v>42.432699634392264</v>
      </c>
    </row>
    <row r="18" spans="1:9" ht="12.75">
      <c r="A18">
        <f t="shared" si="2"/>
        <v>6</v>
      </c>
      <c r="B18" s="17">
        <f t="shared" si="3"/>
        <v>49.98487141361426</v>
      </c>
      <c r="C18" s="17">
        <v>6.667927357049337</v>
      </c>
      <c r="D18" s="17">
        <f t="shared" si="0"/>
        <v>207.85886469092816</v>
      </c>
      <c r="E18" s="17">
        <f t="shared" si="1"/>
        <v>26.35306836185489</v>
      </c>
      <c r="F18" s="23">
        <f t="shared" si="6"/>
        <v>34.26842690596666</v>
      </c>
      <c r="G18" s="23">
        <v>7.619410603880449</v>
      </c>
      <c r="H18" s="23">
        <f t="shared" si="4"/>
        <v>301.00033886449893</v>
      </c>
      <c r="I18" s="23">
        <f t="shared" si="5"/>
        <v>46.675953868086914</v>
      </c>
    </row>
    <row r="19" spans="1:9" ht="12.75">
      <c r="A19">
        <f t="shared" si="2"/>
        <v>7</v>
      </c>
      <c r="B19" s="17">
        <f t="shared" si="3"/>
        <v>43.31694405656492</v>
      </c>
      <c r="C19" s="17">
        <v>6.191376737888587</v>
      </c>
      <c r="D19" s="17">
        <f t="shared" si="0"/>
        <v>182.2009629424967</v>
      </c>
      <c r="E19" s="17">
        <f t="shared" si="1"/>
        <v>28.988373575498027</v>
      </c>
      <c r="F19" s="23">
        <f t="shared" si="6"/>
        <v>26.649016302086213</v>
      </c>
      <c r="G19" s="23">
        <v>6.666308796466724</v>
      </c>
      <c r="H19" s="23">
        <f t="shared" si="4"/>
        <v>249.68452679454094</v>
      </c>
      <c r="I19" s="23">
        <f t="shared" si="5"/>
        <v>51.34354930300695</v>
      </c>
    </row>
    <row r="20" spans="1:9" ht="12.75">
      <c r="A20">
        <f t="shared" si="2"/>
        <v>8</v>
      </c>
      <c r="B20" s="17">
        <f t="shared" si="3"/>
        <v>37.12556731867633</v>
      </c>
      <c r="C20" s="17">
        <v>5.7148260362896055</v>
      </c>
      <c r="D20" s="17">
        <f t="shared" si="0"/>
        <v>158.87559686879405</v>
      </c>
      <c r="E20" s="17">
        <f t="shared" si="1"/>
        <v>31.88720967399637</v>
      </c>
      <c r="F20" s="23">
        <f t="shared" si="6"/>
        <v>19.98270750561949</v>
      </c>
      <c r="G20" s="23">
        <v>5.713199532372523</v>
      </c>
      <c r="H20" s="23">
        <f t="shared" si="4"/>
        <v>203.0335920627684</v>
      </c>
      <c r="I20" s="23">
        <f t="shared" si="5"/>
        <v>56.47794640001445</v>
      </c>
    </row>
    <row r="21" spans="1:9" ht="12.75">
      <c r="A21">
        <f t="shared" si="2"/>
        <v>9</v>
      </c>
      <c r="B21" s="17">
        <f t="shared" si="3"/>
        <v>31.410741282386727</v>
      </c>
      <c r="C21" s="17">
        <v>5.238275382853922</v>
      </c>
      <c r="D21" s="17">
        <f t="shared" si="0"/>
        <v>137.67071960341252</v>
      </c>
      <c r="E21" s="17">
        <f t="shared" si="1"/>
        <v>35.07592891856496</v>
      </c>
      <c r="F21" s="23">
        <f t="shared" si="6"/>
        <v>14.269507973246967</v>
      </c>
      <c r="G21" s="23">
        <v>4.760104911128675</v>
      </c>
      <c r="H21" s="23">
        <f t="shared" si="4"/>
        <v>160.62401931530454</v>
      </c>
      <c r="I21" s="23">
        <f t="shared" si="5"/>
        <v>62.12569645363381</v>
      </c>
    </row>
    <row r="22" spans="1:9" ht="12.75">
      <c r="A22">
        <f t="shared" si="2"/>
        <v>10</v>
      </c>
      <c r="B22" s="17">
        <f t="shared" si="3"/>
        <v>26.172465899532806</v>
      </c>
      <c r="C22" s="17">
        <v>4.761724497293647</v>
      </c>
      <c r="D22" s="17">
        <f t="shared" si="0"/>
        <v>118.39355533218185</v>
      </c>
      <c r="E22" s="17">
        <f t="shared" si="1"/>
        <v>38.5835217065442</v>
      </c>
      <c r="F22" s="23">
        <f t="shared" si="6"/>
        <v>9.509403062118292</v>
      </c>
      <c r="G22" s="23">
        <v>3.8070022428072585</v>
      </c>
      <c r="H22" s="23">
        <f t="shared" si="4"/>
        <v>122.06966744281829</v>
      </c>
      <c r="I22" s="23">
        <f t="shared" si="5"/>
        <v>68.33827204632755</v>
      </c>
    </row>
    <row r="23" spans="1:9" ht="12.75">
      <c r="A23">
        <f t="shared" si="2"/>
        <v>11</v>
      </c>
      <c r="B23" s="17">
        <f t="shared" si="3"/>
        <v>21.41074140223916</v>
      </c>
      <c r="C23" s="17">
        <v>4.285173811074401</v>
      </c>
      <c r="D23" s="17">
        <f t="shared" si="0"/>
        <v>100.86886352367898</v>
      </c>
      <c r="E23" s="17">
        <f t="shared" si="1"/>
        <v>42.44187207085232</v>
      </c>
      <c r="F23" s="23">
        <f t="shared" si="6"/>
        <v>5.702400819311033</v>
      </c>
      <c r="G23" s="23">
        <v>2.8539045139550177</v>
      </c>
      <c r="H23" s="23">
        <f t="shared" si="4"/>
        <v>87.02038470710657</v>
      </c>
      <c r="I23" s="23">
        <f t="shared" si="5"/>
        <v>75.17206866200348</v>
      </c>
    </row>
    <row r="24" spans="1:9" ht="12.75">
      <c r="A24">
        <f t="shared" si="2"/>
        <v>12</v>
      </c>
      <c r="B24" s="17">
        <f t="shared" si="3"/>
        <v>17.12556759116476</v>
      </c>
      <c r="C24" s="17">
        <v>3.808623395673893</v>
      </c>
      <c r="D24" s="17">
        <f t="shared" si="0"/>
        <v>84.93732983232344</v>
      </c>
      <c r="E24" s="17">
        <f t="shared" si="1"/>
        <v>46.686054762264945</v>
      </c>
      <c r="F24" s="23">
        <f t="shared" si="6"/>
        <v>2.8484963053560155</v>
      </c>
      <c r="G24" s="23">
        <v>1.9007993055752634</v>
      </c>
      <c r="H24" s="23">
        <f t="shared" si="4"/>
        <v>55.157213082721</v>
      </c>
      <c r="I24" s="23">
        <f t="shared" si="5"/>
        <v>82.68930372803415</v>
      </c>
    </row>
    <row r="25" spans="1:9" ht="12.75">
      <c r="A25">
        <f t="shared" si="2"/>
        <v>13</v>
      </c>
      <c r="B25" s="17">
        <f t="shared" si="3"/>
        <v>13.316944195490867</v>
      </c>
      <c r="C25" s="17">
        <v>3.332073003228707</v>
      </c>
      <c r="D25" s="17">
        <f t="shared" si="0"/>
        <v>70.45411838112514</v>
      </c>
      <c r="E25" s="17">
        <f t="shared" si="1"/>
        <v>51.35465503547954</v>
      </c>
      <c r="F25" s="23">
        <f t="shared" si="6"/>
        <v>0.9476969997807521</v>
      </c>
      <c r="G25" s="23">
        <v>0.9476970629430506</v>
      </c>
      <c r="H25" s="23">
        <f t="shared" si="4"/>
        <v>26.190763395306284</v>
      </c>
      <c r="I25" s="23">
        <f t="shared" si="5"/>
        <v>90.95823814474035</v>
      </c>
    </row>
    <row r="26" spans="1:9" ht="12.75">
      <c r="A26">
        <f t="shared" si="2"/>
        <v>14</v>
      </c>
      <c r="B26" s="17">
        <f t="shared" si="3"/>
        <v>9.98487119226216</v>
      </c>
      <c r="C26" s="17">
        <v>2.8555221185736044</v>
      </c>
      <c r="D26" s="17">
        <f t="shared" si="0"/>
        <v>57.28755587953198</v>
      </c>
      <c r="E26" s="17">
        <f t="shared" si="1"/>
        <v>56.49012037671418</v>
      </c>
      <c r="F26" s="23">
        <f t="shared" si="6"/>
        <v>-6.31622985025615E-08</v>
      </c>
      <c r="G26" s="23">
        <v>0</v>
      </c>
      <c r="H26" s="23">
        <f t="shared" si="4"/>
        <v>0</v>
      </c>
      <c r="I26" s="23">
        <f t="shared" si="5"/>
        <v>100</v>
      </c>
    </row>
    <row r="27" spans="1:9" ht="12.75">
      <c r="A27">
        <f t="shared" si="2"/>
        <v>15</v>
      </c>
      <c r="B27" s="17">
        <f t="shared" si="3"/>
        <v>7.129349073688555</v>
      </c>
      <c r="C27" s="17">
        <v>2.3789712752335714</v>
      </c>
      <c r="D27" s="17">
        <f t="shared" si="0"/>
        <v>45.31795423937167</v>
      </c>
      <c r="E27" s="17">
        <f t="shared" si="1"/>
        <v>62.13913172238444</v>
      </c>
      <c r="F27" s="23">
        <f t="shared" si="6"/>
        <v>-6.31622985025615E-08</v>
      </c>
      <c r="G27" s="23">
        <v>0</v>
      </c>
      <c r="H27" s="23">
        <f t="shared" si="4"/>
        <v>0</v>
      </c>
      <c r="I27" s="23">
        <f t="shared" si="5"/>
        <v>100</v>
      </c>
    </row>
    <row r="28" spans="1:9" ht="12.75">
      <c r="A28">
        <f t="shared" si="2"/>
        <v>16</v>
      </c>
      <c r="B28" s="17">
        <f t="shared" si="3"/>
        <v>4.750377798454984</v>
      </c>
      <c r="C28" s="17">
        <v>1.9024206054474195</v>
      </c>
      <c r="D28" s="17">
        <f t="shared" si="0"/>
        <v>34.43650085988259</v>
      </c>
      <c r="E28" s="17">
        <f t="shared" si="1"/>
        <v>68.35304176083446</v>
      </c>
      <c r="F28" s="23">
        <f t="shared" si="6"/>
        <v>-6.31622985025615E-08</v>
      </c>
      <c r="G28" s="23">
        <v>0</v>
      </c>
      <c r="H28" s="23">
        <f t="shared" si="4"/>
        <v>0</v>
      </c>
      <c r="I28" s="23">
        <f t="shared" si="5"/>
        <v>100</v>
      </c>
    </row>
    <row r="29" spans="1:9" ht="12.75">
      <c r="A29">
        <f t="shared" si="2"/>
        <v>17</v>
      </c>
      <c r="B29" s="17">
        <f t="shared" si="3"/>
        <v>2.8479571930075647</v>
      </c>
      <c r="C29" s="17">
        <v>1.4258694864228432</v>
      </c>
      <c r="D29" s="17">
        <f t="shared" si="0"/>
        <v>24.544264142196905</v>
      </c>
      <c r="E29" s="17">
        <f t="shared" si="1"/>
        <v>75.18834924524958</v>
      </c>
      <c r="F29" s="23">
        <f t="shared" si="6"/>
        <v>-6.31622985025615E-08</v>
      </c>
      <c r="G29" s="23">
        <v>0</v>
      </c>
      <c r="H29" s="23">
        <f aca="true" t="shared" si="7" ref="H29:H41">($F$6/$G$5)*(1-EXP((-1)*$G$5*G29))*1/((1+$E$3)^A29)</f>
        <v>0</v>
      </c>
      <c r="I29" s="23">
        <f aca="true" t="shared" si="8" ref="I29:I41">$F$6*EXP((-1)*$G$5*G29)</f>
        <v>100</v>
      </c>
    </row>
    <row r="30" spans="1:9" ht="12.75">
      <c r="A30">
        <f t="shared" si="2"/>
        <v>18</v>
      </c>
      <c r="B30" s="17">
        <f t="shared" si="3"/>
        <v>1.4220877065847215</v>
      </c>
      <c r="C30" s="17">
        <v>0.9493188200855356</v>
      </c>
      <c r="D30" s="17">
        <f t="shared" si="0"/>
        <v>15.551328108058229</v>
      </c>
      <c r="E30" s="17">
        <f t="shared" si="1"/>
        <v>82.70718032084172</v>
      </c>
      <c r="F30" s="23">
        <f aca="true" t="shared" si="9" ref="F30:F41">F29-G29</f>
        <v>-6.31622985025615E-08</v>
      </c>
      <c r="G30" s="23">
        <v>0</v>
      </c>
      <c r="H30" s="23">
        <f t="shared" si="7"/>
        <v>0</v>
      </c>
      <c r="I30" s="23">
        <f t="shared" si="8"/>
        <v>100</v>
      </c>
    </row>
    <row r="31" spans="1:9" ht="12.75">
      <c r="A31">
        <f t="shared" si="2"/>
        <v>19</v>
      </c>
      <c r="B31" s="17">
        <f t="shared" si="3"/>
        <v>0.4727688864991859</v>
      </c>
      <c r="C31" s="17">
        <v>0.47276888649918714</v>
      </c>
      <c r="D31" s="17">
        <f t="shared" si="0"/>
        <v>7.375942928170844</v>
      </c>
      <c r="E31" s="17">
        <f t="shared" si="1"/>
        <v>90.9778807862731</v>
      </c>
      <c r="F31" s="23">
        <f t="shared" si="9"/>
        <v>-6.31622985025615E-08</v>
      </c>
      <c r="G31" s="23">
        <v>0</v>
      </c>
      <c r="H31" s="23">
        <f t="shared" si="7"/>
        <v>0</v>
      </c>
      <c r="I31" s="23">
        <f t="shared" si="8"/>
        <v>100</v>
      </c>
    </row>
    <row r="32" spans="1:9" ht="12.75">
      <c r="A32">
        <f t="shared" si="2"/>
        <v>20</v>
      </c>
      <c r="B32" s="17">
        <f t="shared" si="3"/>
        <v>-1.2212453270876722E-15</v>
      </c>
      <c r="C32" s="17">
        <v>0</v>
      </c>
      <c r="D32" s="17">
        <f t="shared" si="0"/>
        <v>0</v>
      </c>
      <c r="E32" s="17">
        <f t="shared" si="1"/>
        <v>100</v>
      </c>
      <c r="F32" s="23">
        <f t="shared" si="9"/>
        <v>-6.31622985025615E-08</v>
      </c>
      <c r="G32" s="23">
        <v>0</v>
      </c>
      <c r="H32" s="23">
        <f t="shared" si="7"/>
        <v>0</v>
      </c>
      <c r="I32" s="23">
        <f t="shared" si="8"/>
        <v>100</v>
      </c>
    </row>
    <row r="33" spans="1:9" ht="12.75">
      <c r="A33">
        <f t="shared" si="2"/>
        <v>21</v>
      </c>
      <c r="B33" s="17">
        <f t="shared" si="3"/>
        <v>-1.2212453270876722E-15</v>
      </c>
      <c r="C33" s="17">
        <v>0</v>
      </c>
      <c r="D33" s="17">
        <f t="shared" si="0"/>
        <v>0</v>
      </c>
      <c r="E33" s="17">
        <f t="shared" si="1"/>
        <v>100</v>
      </c>
      <c r="F33" s="23">
        <f t="shared" si="9"/>
        <v>-6.31622985025615E-08</v>
      </c>
      <c r="G33" s="23">
        <v>0</v>
      </c>
      <c r="H33" s="23">
        <f t="shared" si="7"/>
        <v>0</v>
      </c>
      <c r="I33" s="23">
        <f t="shared" si="8"/>
        <v>100</v>
      </c>
    </row>
    <row r="34" spans="1:9" ht="12.75">
      <c r="A34">
        <f t="shared" si="2"/>
        <v>22</v>
      </c>
      <c r="B34" s="17">
        <f t="shared" si="3"/>
        <v>-1.2212453270876722E-15</v>
      </c>
      <c r="C34" s="17">
        <v>0</v>
      </c>
      <c r="D34" s="17">
        <f t="shared" si="0"/>
        <v>0</v>
      </c>
      <c r="E34" s="17">
        <f t="shared" si="1"/>
        <v>100</v>
      </c>
      <c r="F34" s="23">
        <f t="shared" si="9"/>
        <v>-6.31622985025615E-08</v>
      </c>
      <c r="G34" s="23">
        <v>0</v>
      </c>
      <c r="H34" s="23">
        <f t="shared" si="7"/>
        <v>0</v>
      </c>
      <c r="I34" s="23">
        <f t="shared" si="8"/>
        <v>100</v>
      </c>
    </row>
    <row r="35" spans="1:9" ht="12.75">
      <c r="A35">
        <f t="shared" si="2"/>
        <v>23</v>
      </c>
      <c r="B35" s="17">
        <f t="shared" si="3"/>
        <v>-1.2212453270876722E-15</v>
      </c>
      <c r="C35" s="17">
        <v>0</v>
      </c>
      <c r="D35" s="17">
        <f t="shared" si="0"/>
        <v>0</v>
      </c>
      <c r="E35" s="17">
        <f t="shared" si="1"/>
        <v>100</v>
      </c>
      <c r="F35" s="23">
        <f t="shared" si="9"/>
        <v>-6.31622985025615E-08</v>
      </c>
      <c r="G35" s="23">
        <v>0</v>
      </c>
      <c r="H35" s="23">
        <f t="shared" si="7"/>
        <v>0</v>
      </c>
      <c r="I35" s="23">
        <f t="shared" si="8"/>
        <v>100</v>
      </c>
    </row>
    <row r="36" spans="1:9" ht="12.75">
      <c r="A36">
        <f t="shared" si="2"/>
        <v>24</v>
      </c>
      <c r="B36" s="17">
        <f t="shared" si="3"/>
        <v>-1.2212453270876722E-15</v>
      </c>
      <c r="C36" s="17">
        <v>0</v>
      </c>
      <c r="D36" s="17">
        <f t="shared" si="0"/>
        <v>0</v>
      </c>
      <c r="E36" s="17">
        <f t="shared" si="1"/>
        <v>100</v>
      </c>
      <c r="F36" s="23">
        <f t="shared" si="9"/>
        <v>-6.31622985025615E-08</v>
      </c>
      <c r="G36" s="23">
        <v>0</v>
      </c>
      <c r="H36" s="23">
        <f t="shared" si="7"/>
        <v>0</v>
      </c>
      <c r="I36" s="23">
        <f t="shared" si="8"/>
        <v>100</v>
      </c>
    </row>
    <row r="37" spans="1:9" ht="12.75">
      <c r="A37">
        <f t="shared" si="2"/>
        <v>25</v>
      </c>
      <c r="B37" s="17">
        <f t="shared" si="3"/>
        <v>-1.2212453270876722E-15</v>
      </c>
      <c r="C37" s="17">
        <v>0</v>
      </c>
      <c r="D37" s="17">
        <f t="shared" si="0"/>
        <v>0</v>
      </c>
      <c r="E37" s="17">
        <f t="shared" si="1"/>
        <v>100</v>
      </c>
      <c r="F37" s="23">
        <f t="shared" si="9"/>
        <v>-6.31622985025615E-08</v>
      </c>
      <c r="G37" s="23">
        <v>0</v>
      </c>
      <c r="H37" s="23">
        <f t="shared" si="7"/>
        <v>0</v>
      </c>
      <c r="I37" s="23">
        <f t="shared" si="8"/>
        <v>100</v>
      </c>
    </row>
    <row r="38" spans="1:9" ht="12.75">
      <c r="A38">
        <f t="shared" si="2"/>
        <v>26</v>
      </c>
      <c r="B38" s="17">
        <f t="shared" si="3"/>
        <v>-1.2212453270876722E-15</v>
      </c>
      <c r="C38" s="17">
        <v>0</v>
      </c>
      <c r="D38" s="17">
        <f t="shared" si="0"/>
        <v>0</v>
      </c>
      <c r="E38" s="17">
        <f t="shared" si="1"/>
        <v>100</v>
      </c>
      <c r="F38" s="23">
        <f t="shared" si="9"/>
        <v>-6.31622985025615E-08</v>
      </c>
      <c r="G38" s="23">
        <v>0</v>
      </c>
      <c r="H38" s="23">
        <f t="shared" si="7"/>
        <v>0</v>
      </c>
      <c r="I38" s="23">
        <f t="shared" si="8"/>
        <v>100</v>
      </c>
    </row>
    <row r="39" spans="1:9" ht="12.75">
      <c r="A39">
        <f t="shared" si="2"/>
        <v>27</v>
      </c>
      <c r="B39" s="17">
        <f t="shared" si="3"/>
        <v>-1.2212453270876722E-15</v>
      </c>
      <c r="C39" s="17">
        <v>0</v>
      </c>
      <c r="D39" s="17">
        <f t="shared" si="0"/>
        <v>0</v>
      </c>
      <c r="E39" s="17">
        <f t="shared" si="1"/>
        <v>100</v>
      </c>
      <c r="F39" s="23">
        <f t="shared" si="9"/>
        <v>-6.31622985025615E-08</v>
      </c>
      <c r="G39" s="23">
        <v>0</v>
      </c>
      <c r="H39" s="23">
        <f t="shared" si="7"/>
        <v>0</v>
      </c>
      <c r="I39" s="23">
        <f t="shared" si="8"/>
        <v>100</v>
      </c>
    </row>
    <row r="40" spans="1:9" ht="12.75">
      <c r="A40">
        <f t="shared" si="2"/>
        <v>28</v>
      </c>
      <c r="B40" s="17">
        <f t="shared" si="3"/>
        <v>-1.2212453270876722E-15</v>
      </c>
      <c r="C40" s="17">
        <v>0</v>
      </c>
      <c r="D40" s="17">
        <f t="shared" si="0"/>
        <v>0</v>
      </c>
      <c r="E40" s="17">
        <f t="shared" si="1"/>
        <v>100</v>
      </c>
      <c r="F40" s="23">
        <f t="shared" si="9"/>
        <v>-6.31622985025615E-08</v>
      </c>
      <c r="G40" s="23">
        <v>0</v>
      </c>
      <c r="H40" s="23">
        <f t="shared" si="7"/>
        <v>0</v>
      </c>
      <c r="I40" s="23">
        <f t="shared" si="8"/>
        <v>100</v>
      </c>
    </row>
    <row r="41" spans="1:9" ht="12.75">
      <c r="A41">
        <f t="shared" si="2"/>
        <v>29</v>
      </c>
      <c r="B41" s="17">
        <f t="shared" si="3"/>
        <v>-1.2212453270876722E-15</v>
      </c>
      <c r="C41" s="17">
        <v>0</v>
      </c>
      <c r="D41" s="17">
        <f t="shared" si="0"/>
        <v>0</v>
      </c>
      <c r="E41" s="17">
        <f t="shared" si="1"/>
        <v>100</v>
      </c>
      <c r="F41" s="23">
        <f t="shared" si="9"/>
        <v>-6.31622985025615E-08</v>
      </c>
      <c r="G41" s="23">
        <v>0</v>
      </c>
      <c r="H41" s="23">
        <f t="shared" si="7"/>
        <v>0</v>
      </c>
      <c r="I41" s="23">
        <f t="shared" si="8"/>
        <v>100</v>
      </c>
    </row>
    <row r="42" spans="1:9" ht="12.75">
      <c r="A42">
        <f t="shared" si="2"/>
        <v>30</v>
      </c>
      <c r="B42" s="17">
        <f t="shared" si="3"/>
        <v>-1.2212453270876722E-15</v>
      </c>
      <c r="C42" s="17">
        <f>SUM(C12:C41)</f>
        <v>99.99999999999999</v>
      </c>
      <c r="D42" s="17">
        <f>SUM(D12:D41)</f>
        <v>3194.898274041809</v>
      </c>
      <c r="E42" s="17"/>
      <c r="F42" s="23"/>
      <c r="G42" s="23">
        <f>SUM(G12:G41)</f>
        <v>100.00000006316229</v>
      </c>
      <c r="H42" s="23">
        <f>SUM(H12:H41)</f>
        <v>4414.724982619351</v>
      </c>
      <c r="I42" s="21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9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140625" style="0" customWidth="1"/>
    <col min="2" max="2" width="9.140625" style="7" customWidth="1"/>
    <col min="3" max="3" width="9.140625" style="0" customWidth="1"/>
    <col min="4" max="4" width="8.57421875" style="0" customWidth="1"/>
    <col min="5" max="5" width="9.140625" style="0" customWidth="1"/>
    <col min="6" max="6" width="5.8515625" style="0" customWidth="1"/>
  </cols>
  <sheetData>
    <row r="1" spans="1:8" ht="15.75">
      <c r="A1" t="s">
        <v>15</v>
      </c>
      <c r="B1"/>
      <c r="C1" s="7" t="s">
        <v>24</v>
      </c>
      <c r="G1" s="1" t="s">
        <v>50</v>
      </c>
      <c r="H1" s="1"/>
    </row>
    <row r="2" spans="4:8" ht="15.75">
      <c r="D2" t="s">
        <v>25</v>
      </c>
      <c r="E2">
        <f>LN(1+$E$3)</f>
        <v>0.09531017980432493</v>
      </c>
      <c r="G2" s="1" t="s">
        <v>51</v>
      </c>
      <c r="H2" s="1"/>
    </row>
    <row r="3" spans="1:7" ht="12.75">
      <c r="A3" t="s">
        <v>1</v>
      </c>
      <c r="B3" s="7">
        <v>100</v>
      </c>
      <c r="D3" t="s">
        <v>2</v>
      </c>
      <c r="E3">
        <v>0.1</v>
      </c>
      <c r="F3" s="5"/>
      <c r="G3" s="5"/>
    </row>
    <row r="4" spans="1:8" ht="21.75" customHeight="1">
      <c r="A4" t="s">
        <v>3</v>
      </c>
      <c r="B4" s="7">
        <v>0</v>
      </c>
      <c r="D4" t="s">
        <v>4</v>
      </c>
      <c r="H4" s="5" t="s">
        <v>55</v>
      </c>
    </row>
    <row r="5" spans="4:9" ht="20.25" customHeight="1">
      <c r="D5" t="s">
        <v>5</v>
      </c>
      <c r="E5" t="s">
        <v>26</v>
      </c>
      <c r="F5">
        <v>0.2</v>
      </c>
      <c r="H5" s="5" t="s">
        <v>54</v>
      </c>
      <c r="I5" s="5" t="s">
        <v>56</v>
      </c>
    </row>
    <row r="6" spans="5:9" ht="12.75">
      <c r="E6" t="s">
        <v>27</v>
      </c>
      <c r="F6">
        <v>0.35</v>
      </c>
      <c r="H6" s="5" t="s">
        <v>53</v>
      </c>
      <c r="I6" s="5" t="s">
        <v>57</v>
      </c>
    </row>
    <row r="7" spans="5:9" ht="12.75">
      <c r="E7" t="s">
        <v>28</v>
      </c>
      <c r="F7">
        <v>0.5</v>
      </c>
      <c r="H7" s="5" t="s">
        <v>52</v>
      </c>
      <c r="I7" s="5" t="s">
        <v>58</v>
      </c>
    </row>
    <row r="8" spans="5:6" ht="12.75">
      <c r="E8" s="6" t="s">
        <v>7</v>
      </c>
      <c r="F8" s="6">
        <v>100</v>
      </c>
    </row>
    <row r="10" spans="1:2" s="1" customFormat="1" ht="15.75">
      <c r="A10" s="1" t="s">
        <v>29</v>
      </c>
      <c r="B10" s="9"/>
    </row>
    <row r="11" s="1" customFormat="1" ht="15.75">
      <c r="B11" s="9"/>
    </row>
    <row r="12" spans="2:8" s="15" customFormat="1" ht="15.75">
      <c r="B12" s="15" t="s">
        <v>30</v>
      </c>
      <c r="C12" s="15">
        <f>SQRT(2*$B$3*$F$5/$E$2)</f>
        <v>20.486150138332057</v>
      </c>
      <c r="D12" s="15" t="s">
        <v>31</v>
      </c>
      <c r="E12" s="15">
        <f>SQRT(2*$B$3*$F$6/$E$2)</f>
        <v>27.10062929357904</v>
      </c>
      <c r="F12"/>
      <c r="G12" s="15" t="s">
        <v>32</v>
      </c>
      <c r="H12" s="15">
        <f>SQRT(2*$B$3*$F$7/$E$2)</f>
        <v>32.391447462651406</v>
      </c>
    </row>
    <row r="14" spans="1:9" s="13" customFormat="1" ht="12.75">
      <c r="A14" s="13" t="s">
        <v>10</v>
      </c>
      <c r="B14" s="14" t="s">
        <v>11</v>
      </c>
      <c r="C14" s="13" t="s">
        <v>12</v>
      </c>
      <c r="D14" s="13" t="s">
        <v>33</v>
      </c>
      <c r="E14" s="13" t="s">
        <v>34</v>
      </c>
      <c r="G14" s="13" t="s">
        <v>35</v>
      </c>
      <c r="H14" s="13" t="s">
        <v>36</v>
      </c>
      <c r="I14" s="13" t="s">
        <v>37</v>
      </c>
    </row>
    <row r="15" spans="1:9" ht="12.75">
      <c r="A15">
        <v>0</v>
      </c>
      <c r="B15" s="7">
        <v>100</v>
      </c>
      <c r="C15" s="3">
        <f>SQRT(2*$E$2*$B$3/$F$5)</f>
        <v>9.76269326591412</v>
      </c>
      <c r="D15" s="3">
        <f>SQRT(2*$E$2*$B$3/$F$6)</f>
        <v>7.3799024308039245</v>
      </c>
      <c r="E15" s="3">
        <f>SQRT(2*$E$2*$B$3/$F$7)</f>
        <v>6.1744693635753</v>
      </c>
      <c r="F15" s="7"/>
      <c r="G15" s="7">
        <f>$F$8*EXP((-1)*$F$5*C15)</f>
        <v>14.191334513525689</v>
      </c>
      <c r="H15" s="7">
        <f>$F$8*EXP((-1)*$F$6*D15)</f>
        <v>7.554960256891158</v>
      </c>
      <c r="I15" s="7">
        <f>$F$8*EXP((-1)*$F$7*E15)</f>
        <v>4.5627955924689</v>
      </c>
    </row>
    <row r="16" spans="1:9" ht="12.75">
      <c r="A16">
        <f>A15+1</f>
        <v>1</v>
      </c>
      <c r="B16" s="7">
        <f>B15-(C15+C16)/2</f>
        <v>90.47558218359669</v>
      </c>
      <c r="C16" s="3">
        <f aca="true" t="shared" si="0" ref="C16:C54">IF(($E$2/$F$5)*($C$12-A16)&gt;0,($E$2/$F$5)*($C$12-A16),0)</f>
        <v>9.286142366892499</v>
      </c>
      <c r="D16" s="3">
        <f>IF(($E$2/$F$6)*($E$12-A16)&gt;0,($E$2/$F$6)*($E$12-A16),0)</f>
        <v>7.107587631362997</v>
      </c>
      <c r="E16" s="3">
        <f aca="true" t="shared" si="1" ref="E16:E54">IF(($E$2/$F$7)*($H$12-A16)&gt;0,($E$2/$F$7)*($H$12-A16),0)</f>
        <v>5.98384900396665</v>
      </c>
      <c r="F16" s="7"/>
      <c r="G16" s="7">
        <f aca="true" t="shared" si="2" ref="G16:G31">$F$8*EXP((-1)*$F$5*C16)</f>
        <v>15.610467964878245</v>
      </c>
      <c r="H16" s="7">
        <f aca="true" t="shared" si="3" ref="H16:H31">$F$8*EXP((-1)*$F$6*D16)</f>
        <v>8.310456282580272</v>
      </c>
      <c r="I16" s="7">
        <f aca="true" t="shared" si="4" ref="I16:I31">$F$8*EXP((-1)*$F$7*E16)</f>
        <v>5.01907515171579</v>
      </c>
    </row>
    <row r="17" spans="1:9" ht="12.75">
      <c r="A17">
        <f aca="true" t="shared" si="5" ref="A17:A32">A16+1</f>
        <v>2</v>
      </c>
      <c r="B17" s="7">
        <f aca="true" t="shared" si="6" ref="B17:B32">B16-(C16+C17)/2</f>
        <v>81.427715266215</v>
      </c>
      <c r="C17" s="3">
        <f t="shared" si="0"/>
        <v>8.809591467870874</v>
      </c>
      <c r="D17" s="3">
        <f aca="true" t="shared" si="7" ref="D17:D32">IF(($E$2/$F$6)*($E$12-A17)&gt;0,($E$2/$F$6)*($E$12-A17),0)</f>
        <v>6.835272831922069</v>
      </c>
      <c r="E17" s="3">
        <f t="shared" si="1"/>
        <v>5.793228644358001</v>
      </c>
      <c r="F17" s="7"/>
      <c r="G17" s="7">
        <f t="shared" si="2"/>
        <v>17.171514761366073</v>
      </c>
      <c r="H17" s="7">
        <f t="shared" si="3"/>
        <v>9.141501910838299</v>
      </c>
      <c r="I17" s="7">
        <f t="shared" si="4"/>
        <v>5.5209826668873685</v>
      </c>
    </row>
    <row r="18" spans="1:9" ht="12.75">
      <c r="A18">
        <f t="shared" si="5"/>
        <v>3</v>
      </c>
      <c r="B18" s="7">
        <f t="shared" si="6"/>
        <v>72.85639924785494</v>
      </c>
      <c r="C18" s="3">
        <f t="shared" si="0"/>
        <v>8.333040568849249</v>
      </c>
      <c r="D18" s="3">
        <f t="shared" si="7"/>
        <v>6.5629580324811405</v>
      </c>
      <c r="E18" s="3">
        <f t="shared" si="1"/>
        <v>5.602608284749351</v>
      </c>
      <c r="F18" s="7"/>
      <c r="G18" s="7">
        <f t="shared" si="2"/>
        <v>18.888666237502683</v>
      </c>
      <c r="H18" s="7">
        <f t="shared" si="3"/>
        <v>10.055652101922128</v>
      </c>
      <c r="I18" s="7">
        <f t="shared" si="4"/>
        <v>6.0730809335761045</v>
      </c>
    </row>
    <row r="19" spans="1:9" ht="12.75">
      <c r="A19">
        <f t="shared" si="5"/>
        <v>4</v>
      </c>
      <c r="B19" s="7">
        <f t="shared" si="6"/>
        <v>64.7616341285165</v>
      </c>
      <c r="C19" s="3">
        <f t="shared" si="0"/>
        <v>7.856489669827623</v>
      </c>
      <c r="D19" s="3">
        <f t="shared" si="7"/>
        <v>6.290643233040211</v>
      </c>
      <c r="E19" s="3">
        <f t="shared" si="1"/>
        <v>5.411987925140701</v>
      </c>
      <c r="F19" s="7"/>
      <c r="G19" s="7">
        <f t="shared" si="2"/>
        <v>20.777532861252954</v>
      </c>
      <c r="H19" s="7">
        <f t="shared" si="3"/>
        <v>11.061217312114344</v>
      </c>
      <c r="I19" s="7">
        <f t="shared" si="4"/>
        <v>6.6803890269337165</v>
      </c>
    </row>
    <row r="20" spans="1:9" ht="12.75">
      <c r="A20">
        <f t="shared" si="5"/>
        <v>5</v>
      </c>
      <c r="B20" s="7">
        <f t="shared" si="6"/>
        <v>57.14341990819969</v>
      </c>
      <c r="C20" s="3">
        <f t="shared" si="0"/>
        <v>7.379938770806</v>
      </c>
      <c r="D20" s="3">
        <f t="shared" si="7"/>
        <v>6.018328433599283</v>
      </c>
      <c r="E20" s="3">
        <f t="shared" si="1"/>
        <v>5.221367565532051</v>
      </c>
      <c r="F20" s="7"/>
      <c r="G20" s="7">
        <f t="shared" si="2"/>
        <v>22.855286147378244</v>
      </c>
      <c r="H20" s="7">
        <f t="shared" si="3"/>
        <v>12.167339043325784</v>
      </c>
      <c r="I20" s="7">
        <f t="shared" si="4"/>
        <v>7.348427929627088</v>
      </c>
    </row>
    <row r="21" spans="1:9" ht="12.75">
      <c r="A21">
        <f t="shared" si="5"/>
        <v>6</v>
      </c>
      <c r="B21" s="7">
        <f t="shared" si="6"/>
        <v>50.001756586904506</v>
      </c>
      <c r="C21" s="3">
        <f t="shared" si="0"/>
        <v>6.903387871784375</v>
      </c>
      <c r="D21" s="3">
        <f t="shared" si="7"/>
        <v>5.746013634158355</v>
      </c>
      <c r="E21" s="3">
        <f t="shared" si="1"/>
        <v>5.030747205923401</v>
      </c>
      <c r="F21" s="7"/>
      <c r="G21" s="7">
        <f t="shared" si="2"/>
        <v>25.140814762116076</v>
      </c>
      <c r="H21" s="7">
        <f t="shared" si="3"/>
        <v>13.38407294765836</v>
      </c>
      <c r="I21" s="7">
        <f t="shared" si="4"/>
        <v>8.0832707225898</v>
      </c>
    </row>
    <row r="22" spans="1:9" ht="12.75">
      <c r="A22">
        <f t="shared" si="5"/>
        <v>7</v>
      </c>
      <c r="B22" s="7">
        <f t="shared" si="6"/>
        <v>43.33664416463094</v>
      </c>
      <c r="C22" s="3">
        <f t="shared" si="0"/>
        <v>6.42683697276275</v>
      </c>
      <c r="D22" s="3">
        <f t="shared" si="7"/>
        <v>5.4736988347174265</v>
      </c>
      <c r="E22" s="3">
        <f t="shared" si="1"/>
        <v>4.840126846314751</v>
      </c>
      <c r="F22" s="7"/>
      <c r="G22" s="7">
        <f t="shared" si="2"/>
        <v>27.654896238327687</v>
      </c>
      <c r="H22" s="7">
        <f t="shared" si="3"/>
        <v>14.722480242424199</v>
      </c>
      <c r="I22" s="7">
        <f t="shared" si="4"/>
        <v>8.89159779484878</v>
      </c>
    </row>
    <row r="23" spans="1:9" ht="12.75">
      <c r="A23">
        <f t="shared" si="5"/>
        <v>8</v>
      </c>
      <c r="B23" s="7">
        <f t="shared" si="6"/>
        <v>37.148082641379006</v>
      </c>
      <c r="C23" s="3">
        <f t="shared" si="0"/>
        <v>5.950286073741125</v>
      </c>
      <c r="D23" s="3">
        <f t="shared" si="7"/>
        <v>5.201384035276498</v>
      </c>
      <c r="E23" s="3">
        <f t="shared" si="1"/>
        <v>4.649506486706102</v>
      </c>
      <c r="F23" s="7"/>
      <c r="G23" s="7">
        <f t="shared" si="2"/>
        <v>30.420385862160458</v>
      </c>
      <c r="H23" s="7">
        <f t="shared" si="3"/>
        <v>16.194728266666615</v>
      </c>
      <c r="I23" s="7">
        <f t="shared" si="4"/>
        <v>9.780757574333657</v>
      </c>
    </row>
    <row r="24" spans="1:9" ht="12.75">
      <c r="A24">
        <f t="shared" si="5"/>
        <v>9</v>
      </c>
      <c r="B24" s="7">
        <f t="shared" si="6"/>
        <v>31.436072017148692</v>
      </c>
      <c r="C24" s="3">
        <f t="shared" si="0"/>
        <v>5.473735174719501</v>
      </c>
      <c r="D24" s="3">
        <f t="shared" si="7"/>
        <v>4.92906923583557</v>
      </c>
      <c r="E24" s="3">
        <f t="shared" si="1"/>
        <v>4.458886127097451</v>
      </c>
      <c r="F24" s="7"/>
      <c r="G24" s="7">
        <f t="shared" si="2"/>
        <v>33.46242444837651</v>
      </c>
      <c r="H24" s="7">
        <f t="shared" si="3"/>
        <v>17.81420109333328</v>
      </c>
      <c r="I24" s="7">
        <f t="shared" si="4"/>
        <v>10.758833331767025</v>
      </c>
    </row>
    <row r="25" spans="1:9" ht="12.75">
      <c r="A25">
        <f t="shared" si="5"/>
        <v>10</v>
      </c>
      <c r="B25" s="7">
        <f t="shared" si="6"/>
        <v>26.200612291940004</v>
      </c>
      <c r="C25" s="3">
        <f t="shared" si="0"/>
        <v>4.997184275697876</v>
      </c>
      <c r="D25" s="3">
        <f t="shared" si="7"/>
        <v>4.656754436394642</v>
      </c>
      <c r="E25" s="3">
        <f t="shared" si="1"/>
        <v>4.268265767488802</v>
      </c>
      <c r="F25" s="7"/>
      <c r="G25" s="7">
        <f t="shared" si="2"/>
        <v>36.80866689321416</v>
      </c>
      <c r="H25" s="7">
        <f t="shared" si="3"/>
        <v>19.595621202666607</v>
      </c>
      <c r="I25" s="7">
        <f t="shared" si="4"/>
        <v>11.834716664943727</v>
      </c>
    </row>
    <row r="26" spans="1:9" ht="12.75">
      <c r="A26">
        <f t="shared" si="5"/>
        <v>11</v>
      </c>
      <c r="B26" s="7">
        <f t="shared" si="6"/>
        <v>21.44170346575294</v>
      </c>
      <c r="C26" s="3">
        <f t="shared" si="0"/>
        <v>4.520633376676251</v>
      </c>
      <c r="D26" s="3">
        <f t="shared" si="7"/>
        <v>4.384439636953713</v>
      </c>
      <c r="E26" s="3">
        <f t="shared" si="1"/>
        <v>4.077645407880152</v>
      </c>
      <c r="F26" s="7"/>
      <c r="G26" s="7">
        <f t="shared" si="2"/>
        <v>40.48953358253558</v>
      </c>
      <c r="H26" s="7">
        <f t="shared" si="3"/>
        <v>21.55518332293327</v>
      </c>
      <c r="I26" s="7">
        <f t="shared" si="4"/>
        <v>13.018188331438099</v>
      </c>
    </row>
    <row r="27" spans="1:9" ht="12.75">
      <c r="A27">
        <f t="shared" si="5"/>
        <v>12</v>
      </c>
      <c r="B27" s="7">
        <f t="shared" si="6"/>
        <v>17.159345538587502</v>
      </c>
      <c r="C27" s="3">
        <f t="shared" si="0"/>
        <v>4.0440824776546265</v>
      </c>
      <c r="D27" s="3">
        <f t="shared" si="7"/>
        <v>4.112124837512784</v>
      </c>
      <c r="E27" s="3">
        <f t="shared" si="1"/>
        <v>3.887025048271502</v>
      </c>
      <c r="F27" s="7"/>
      <c r="G27" s="7">
        <f t="shared" si="2"/>
        <v>44.53848694078914</v>
      </c>
      <c r="H27" s="7">
        <f t="shared" si="3"/>
        <v>23.710701655226607</v>
      </c>
      <c r="I27" s="7">
        <f t="shared" si="4"/>
        <v>14.320007164581913</v>
      </c>
    </row>
    <row r="28" spans="1:9" ht="12.75">
      <c r="A28">
        <f t="shared" si="5"/>
        <v>13</v>
      </c>
      <c r="B28" s="7">
        <f t="shared" si="6"/>
        <v>13.353538510443688</v>
      </c>
      <c r="C28" s="3">
        <f t="shared" si="0"/>
        <v>3.5675315786330017</v>
      </c>
      <c r="D28" s="3">
        <f t="shared" si="7"/>
        <v>3.8398100380718563</v>
      </c>
      <c r="E28" s="3">
        <f t="shared" si="1"/>
        <v>3.6964046886628523</v>
      </c>
      <c r="F28" s="7"/>
      <c r="G28" s="7">
        <f t="shared" si="2"/>
        <v>48.99233563486806</v>
      </c>
      <c r="H28" s="7">
        <f t="shared" si="3"/>
        <v>26.081771820749267</v>
      </c>
      <c r="I28" s="7">
        <f t="shared" si="4"/>
        <v>15.752007881040104</v>
      </c>
    </row>
    <row r="29" spans="1:9" ht="12.75">
      <c r="A29">
        <f t="shared" si="5"/>
        <v>14</v>
      </c>
      <c r="B29" s="7">
        <f t="shared" si="6"/>
        <v>10.024282381321498</v>
      </c>
      <c r="C29" s="3">
        <f t="shared" si="0"/>
        <v>3.090980679611377</v>
      </c>
      <c r="D29" s="3">
        <f t="shared" si="7"/>
        <v>3.5674952386309275</v>
      </c>
      <c r="E29" s="3">
        <f t="shared" si="1"/>
        <v>3.5057843290542023</v>
      </c>
      <c r="F29" s="7"/>
      <c r="G29" s="7">
        <f t="shared" si="2"/>
        <v>53.89156919835487</v>
      </c>
      <c r="H29" s="7">
        <f t="shared" si="3"/>
        <v>28.689949002824193</v>
      </c>
      <c r="I29" s="7">
        <f t="shared" si="4"/>
        <v>17.327208669144117</v>
      </c>
    </row>
    <row r="30" spans="1:9" ht="12.75">
      <c r="A30">
        <f t="shared" si="5"/>
        <v>15</v>
      </c>
      <c r="B30" s="7">
        <f t="shared" si="6"/>
        <v>7.171577151220934</v>
      </c>
      <c r="C30" s="3">
        <f t="shared" si="0"/>
        <v>2.6144297805897523</v>
      </c>
      <c r="D30" s="3">
        <f t="shared" si="7"/>
        <v>3.2951804391899993</v>
      </c>
      <c r="E30" s="3">
        <f t="shared" si="1"/>
        <v>3.3151639694455524</v>
      </c>
      <c r="F30" s="7"/>
      <c r="G30" s="7">
        <f t="shared" si="2"/>
        <v>59.280726118190366</v>
      </c>
      <c r="H30" s="7">
        <f t="shared" si="3"/>
        <v>31.558943903106616</v>
      </c>
      <c r="I30" s="7">
        <f t="shared" si="4"/>
        <v>19.059929536058533</v>
      </c>
    </row>
    <row r="31" spans="1:9" ht="12.75">
      <c r="A31">
        <f t="shared" si="5"/>
        <v>16</v>
      </c>
      <c r="B31" s="7">
        <f t="shared" si="6"/>
        <v>4.795422820141994</v>
      </c>
      <c r="C31" s="3">
        <f t="shared" si="0"/>
        <v>2.1378788815681276</v>
      </c>
      <c r="D31" s="3">
        <f t="shared" si="7"/>
        <v>3.022865639749071</v>
      </c>
      <c r="E31" s="3">
        <f t="shared" si="1"/>
        <v>3.1245436098369024</v>
      </c>
      <c r="F31" s="7"/>
      <c r="G31" s="7">
        <f t="shared" si="2"/>
        <v>65.2087987300094</v>
      </c>
      <c r="H31" s="7">
        <f t="shared" si="3"/>
        <v>34.71483829341728</v>
      </c>
      <c r="I31" s="7">
        <f t="shared" si="4"/>
        <v>20.965922489664386</v>
      </c>
    </row>
    <row r="32" spans="1:9" ht="12.75">
      <c r="A32">
        <f t="shared" si="5"/>
        <v>17</v>
      </c>
      <c r="B32" s="7">
        <f t="shared" si="6"/>
        <v>2.8958193880846785</v>
      </c>
      <c r="C32" s="3">
        <f t="shared" si="0"/>
        <v>1.661327982546503</v>
      </c>
      <c r="D32" s="3">
        <f t="shared" si="7"/>
        <v>2.7505508403081427</v>
      </c>
      <c r="E32" s="3">
        <f t="shared" si="1"/>
        <v>2.933923250228253</v>
      </c>
      <c r="F32" s="7"/>
      <c r="G32" s="7">
        <f aca="true" t="shared" si="8" ref="G32:G47">$F$8*EXP((-1)*$F$5*C32)</f>
        <v>71.72967860301036</v>
      </c>
      <c r="H32" s="7">
        <f aca="true" t="shared" si="9" ref="H32:H47">$F$8*EXP((-1)*$F$6*D32)</f>
        <v>38.186322122759</v>
      </c>
      <c r="I32" s="7">
        <f aca="true" t="shared" si="10" ref="I32:I47">$F$8*EXP((-1)*$F$7*E32)</f>
        <v>23.062514738630824</v>
      </c>
    </row>
    <row r="33" spans="1:9" ht="12.75">
      <c r="A33">
        <f aca="true" t="shared" si="11" ref="A33:A48">A32+1</f>
        <v>18</v>
      </c>
      <c r="B33" s="7">
        <f aca="true" t="shared" si="12" ref="B33:B48">B32-(C32+C33)/2</f>
        <v>1.4727668550489879</v>
      </c>
      <c r="C33" s="3">
        <f t="shared" si="0"/>
        <v>1.1847770835248783</v>
      </c>
      <c r="D33" s="3">
        <f aca="true" t="shared" si="13" ref="D33:D48">IF(($E$2/$F$6)*($E$12-A33)&gt;0,($E$2/$F$6)*($E$12-A33),0)</f>
        <v>2.478236040867214</v>
      </c>
      <c r="E33" s="3">
        <f t="shared" si="1"/>
        <v>2.743302890619603</v>
      </c>
      <c r="F33" s="7"/>
      <c r="G33" s="7">
        <f t="shared" si="8"/>
        <v>78.90264646331138</v>
      </c>
      <c r="H33" s="7">
        <f t="shared" si="9"/>
        <v>42.00495433503492</v>
      </c>
      <c r="I33" s="7">
        <f t="shared" si="10"/>
        <v>25.36876621249391</v>
      </c>
    </row>
    <row r="34" spans="1:9" ht="12.75">
      <c r="A34">
        <f t="shared" si="11"/>
        <v>19</v>
      </c>
      <c r="B34" s="7">
        <f t="shared" si="12"/>
        <v>0.5262652210349219</v>
      </c>
      <c r="C34" s="3">
        <f t="shared" si="0"/>
        <v>0.7082261845032537</v>
      </c>
      <c r="D34" s="3">
        <f t="shared" si="13"/>
        <v>2.2059212414262857</v>
      </c>
      <c r="E34" s="3">
        <f t="shared" si="1"/>
        <v>2.552682531010953</v>
      </c>
      <c r="F34" s="7"/>
      <c r="G34" s="7">
        <f t="shared" si="8"/>
        <v>86.79291110964253</v>
      </c>
      <c r="H34" s="7">
        <f t="shared" si="9"/>
        <v>46.20544976853841</v>
      </c>
      <c r="I34" s="7">
        <f t="shared" si="10"/>
        <v>27.905642833743304</v>
      </c>
    </row>
    <row r="35" spans="1:9" ht="12.75">
      <c r="A35">
        <f t="shared" si="11"/>
        <v>20</v>
      </c>
      <c r="B35" s="7">
        <f t="shared" si="12"/>
        <v>0.056314486042480516</v>
      </c>
      <c r="C35" s="3">
        <f t="shared" si="0"/>
        <v>0.23167528548162908</v>
      </c>
      <c r="D35" s="3">
        <f t="shared" si="13"/>
        <v>1.9336064419853574</v>
      </c>
      <c r="E35" s="3">
        <f t="shared" si="1"/>
        <v>2.362062171402303</v>
      </c>
      <c r="F35" s="7"/>
      <c r="G35" s="7">
        <f t="shared" si="8"/>
        <v>95.47220222060679</v>
      </c>
      <c r="H35" s="7">
        <f t="shared" si="9"/>
        <v>50.82599474539226</v>
      </c>
      <c r="I35" s="7">
        <f t="shared" si="10"/>
        <v>30.696207117117634</v>
      </c>
    </row>
    <row r="36" spans="1:9" ht="12.75">
      <c r="A36">
        <f t="shared" si="11"/>
        <v>21</v>
      </c>
      <c r="B36" s="8">
        <f t="shared" si="12"/>
        <v>-0.05952315669833402</v>
      </c>
      <c r="C36" s="3">
        <f t="shared" si="0"/>
        <v>0</v>
      </c>
      <c r="D36" s="3">
        <f t="shared" si="13"/>
        <v>1.6612916425444288</v>
      </c>
      <c r="E36" s="3">
        <f t="shared" si="1"/>
        <v>2.1714418117936534</v>
      </c>
      <c r="F36" s="7"/>
      <c r="G36" s="7">
        <f t="shared" si="8"/>
        <v>100</v>
      </c>
      <c r="H36" s="7">
        <f t="shared" si="9"/>
        <v>55.90859421993149</v>
      </c>
      <c r="I36" s="7">
        <f t="shared" si="10"/>
        <v>33.7658278288294</v>
      </c>
    </row>
    <row r="37" spans="1:9" ht="12.75">
      <c r="A37">
        <f t="shared" si="11"/>
        <v>22</v>
      </c>
      <c r="B37" s="8">
        <f t="shared" si="12"/>
        <v>-0.05952315669833402</v>
      </c>
      <c r="C37" s="3">
        <f t="shared" si="0"/>
        <v>0</v>
      </c>
      <c r="D37" s="3">
        <f t="shared" si="13"/>
        <v>1.3889768431035006</v>
      </c>
      <c r="E37" s="3">
        <f t="shared" si="1"/>
        <v>1.9808214521850034</v>
      </c>
      <c r="F37" s="7"/>
      <c r="G37" s="7">
        <f t="shared" si="8"/>
        <v>100</v>
      </c>
      <c r="H37" s="7">
        <f t="shared" si="9"/>
        <v>61.49945364192463</v>
      </c>
      <c r="I37" s="7">
        <f t="shared" si="10"/>
        <v>37.14241061171234</v>
      </c>
    </row>
    <row r="38" spans="1:9" ht="12.75">
      <c r="A38">
        <f t="shared" si="11"/>
        <v>23</v>
      </c>
      <c r="B38" s="8">
        <f t="shared" si="12"/>
        <v>-0.05952315669833402</v>
      </c>
      <c r="C38" s="3">
        <f t="shared" si="0"/>
        <v>0</v>
      </c>
      <c r="D38" s="3">
        <f t="shared" si="13"/>
        <v>1.116662043662572</v>
      </c>
      <c r="E38" s="3">
        <f t="shared" si="1"/>
        <v>1.7902010925763534</v>
      </c>
      <c r="F38" s="7"/>
      <c r="G38" s="7">
        <f t="shared" si="8"/>
        <v>100</v>
      </c>
      <c r="H38" s="7">
        <f t="shared" si="9"/>
        <v>67.64939900611711</v>
      </c>
      <c r="I38" s="7">
        <f t="shared" si="10"/>
        <v>40.85665167288358</v>
      </c>
    </row>
    <row r="39" spans="1:9" ht="12.75">
      <c r="A39">
        <f t="shared" si="11"/>
        <v>24</v>
      </c>
      <c r="B39" s="8">
        <f t="shared" si="12"/>
        <v>-0.05952315669833402</v>
      </c>
      <c r="C39" s="3">
        <f t="shared" si="0"/>
        <v>0</v>
      </c>
      <c r="D39" s="3">
        <f t="shared" si="13"/>
        <v>0.8443472442216438</v>
      </c>
      <c r="E39" s="3">
        <f t="shared" si="1"/>
        <v>1.5995807329677036</v>
      </c>
      <c r="F39" s="7"/>
      <c r="G39" s="7">
        <f t="shared" si="8"/>
        <v>100</v>
      </c>
      <c r="H39" s="7">
        <f t="shared" si="9"/>
        <v>74.41433890672882</v>
      </c>
      <c r="I39" s="7">
        <f t="shared" si="10"/>
        <v>44.94231684017194</v>
      </c>
    </row>
    <row r="40" spans="1:9" ht="12.75">
      <c r="A40">
        <f t="shared" si="11"/>
        <v>25</v>
      </c>
      <c r="B40" s="8">
        <f t="shared" si="12"/>
        <v>-0.05952315669833402</v>
      </c>
      <c r="C40" s="3">
        <f t="shared" si="0"/>
        <v>0</v>
      </c>
      <c r="D40" s="3">
        <f t="shared" si="13"/>
        <v>0.5720324447807154</v>
      </c>
      <c r="E40" s="3">
        <f t="shared" si="1"/>
        <v>1.4089603733590537</v>
      </c>
      <c r="F40" s="7"/>
      <c r="G40" s="7">
        <f t="shared" si="8"/>
        <v>100</v>
      </c>
      <c r="H40" s="7">
        <f t="shared" si="9"/>
        <v>81.8557727974017</v>
      </c>
      <c r="I40" s="7">
        <f t="shared" si="10"/>
        <v>49.43654852418914</v>
      </c>
    </row>
    <row r="41" spans="1:9" ht="12.75">
      <c r="A41">
        <f t="shared" si="11"/>
        <v>26</v>
      </c>
      <c r="B41" s="8">
        <f t="shared" si="12"/>
        <v>-0.05952315669833402</v>
      </c>
      <c r="C41" s="3">
        <f t="shared" si="0"/>
        <v>0</v>
      </c>
      <c r="D41" s="3">
        <f t="shared" si="13"/>
        <v>0.29971764533978695</v>
      </c>
      <c r="E41" s="3">
        <f t="shared" si="1"/>
        <v>1.218340013750404</v>
      </c>
      <c r="F41" s="7"/>
      <c r="G41" s="7">
        <f t="shared" si="8"/>
        <v>100</v>
      </c>
      <c r="H41" s="7">
        <f t="shared" si="9"/>
        <v>90.04135007714189</v>
      </c>
      <c r="I41" s="7">
        <f t="shared" si="10"/>
        <v>54.38020337660806</v>
      </c>
    </row>
    <row r="42" spans="1:9" ht="12.75">
      <c r="A42">
        <f t="shared" si="11"/>
        <v>27</v>
      </c>
      <c r="B42" s="8">
        <f t="shared" si="12"/>
        <v>-0.05952315669833402</v>
      </c>
      <c r="C42" s="3">
        <f t="shared" si="0"/>
        <v>0</v>
      </c>
      <c r="D42" s="3">
        <f t="shared" si="13"/>
        <v>0.027402845898858535</v>
      </c>
      <c r="E42" s="3">
        <f t="shared" si="1"/>
        <v>1.027719654141754</v>
      </c>
      <c r="F42" s="7"/>
      <c r="G42" s="7">
        <f t="shared" si="8"/>
        <v>100</v>
      </c>
      <c r="H42" s="7">
        <f t="shared" si="9"/>
        <v>99.04548508485608</v>
      </c>
      <c r="I42" s="7">
        <f t="shared" si="10"/>
        <v>59.81822371426887</v>
      </c>
    </row>
    <row r="43" spans="1:9" ht="12.75">
      <c r="A43">
        <f t="shared" si="11"/>
        <v>28</v>
      </c>
      <c r="B43" s="8">
        <f t="shared" si="12"/>
        <v>-0.05952315669833402</v>
      </c>
      <c r="C43" s="3">
        <f t="shared" si="0"/>
        <v>0</v>
      </c>
      <c r="D43" s="3">
        <f t="shared" si="13"/>
        <v>0</v>
      </c>
      <c r="E43" s="3">
        <f t="shared" si="1"/>
        <v>0.837099294533104</v>
      </c>
      <c r="F43" s="7"/>
      <c r="G43" s="7">
        <f t="shared" si="8"/>
        <v>100</v>
      </c>
      <c r="H43" s="7">
        <f t="shared" si="9"/>
        <v>100</v>
      </c>
      <c r="I43" s="7">
        <f t="shared" si="10"/>
        <v>65.80004608569577</v>
      </c>
    </row>
    <row r="44" spans="1:9" ht="12.75">
      <c r="A44">
        <f t="shared" si="11"/>
        <v>29</v>
      </c>
      <c r="B44" s="8">
        <f t="shared" si="12"/>
        <v>-0.05952315669833402</v>
      </c>
      <c r="C44" s="3">
        <f t="shared" si="0"/>
        <v>0</v>
      </c>
      <c r="D44" s="3">
        <f t="shared" si="13"/>
        <v>0</v>
      </c>
      <c r="E44" s="3">
        <f t="shared" si="1"/>
        <v>0.6464789349244542</v>
      </c>
      <c r="F44" s="7"/>
      <c r="G44" s="7">
        <f t="shared" si="8"/>
        <v>100</v>
      </c>
      <c r="H44" s="7">
        <f t="shared" si="9"/>
        <v>100</v>
      </c>
      <c r="I44" s="7">
        <f t="shared" si="10"/>
        <v>72.38005069426534</v>
      </c>
    </row>
    <row r="45" spans="1:9" ht="12.75">
      <c r="A45">
        <f t="shared" si="11"/>
        <v>30</v>
      </c>
      <c r="B45" s="8">
        <f t="shared" si="12"/>
        <v>-0.05952315669833402</v>
      </c>
      <c r="C45" s="3">
        <f t="shared" si="0"/>
        <v>0</v>
      </c>
      <c r="D45" s="3">
        <f t="shared" si="13"/>
        <v>0</v>
      </c>
      <c r="E45" s="3">
        <f t="shared" si="1"/>
        <v>0.45585857531580437</v>
      </c>
      <c r="F45" s="7"/>
      <c r="G45" s="7">
        <f t="shared" si="8"/>
        <v>100</v>
      </c>
      <c r="H45" s="7">
        <f t="shared" si="9"/>
        <v>100</v>
      </c>
      <c r="I45" s="7">
        <f t="shared" si="10"/>
        <v>79.61805576369188</v>
      </c>
    </row>
    <row r="46" spans="1:9" ht="12.75">
      <c r="A46">
        <f t="shared" si="11"/>
        <v>31</v>
      </c>
      <c r="B46" s="8">
        <f t="shared" si="12"/>
        <v>-0.05952315669833402</v>
      </c>
      <c r="C46" s="3">
        <f t="shared" si="0"/>
        <v>0</v>
      </c>
      <c r="D46" s="3">
        <f t="shared" si="13"/>
        <v>0</v>
      </c>
      <c r="E46" s="3">
        <f t="shared" si="1"/>
        <v>0.2652382157071545</v>
      </c>
      <c r="F46" s="7"/>
      <c r="G46" s="7">
        <f t="shared" si="8"/>
        <v>100</v>
      </c>
      <c r="H46" s="7">
        <f t="shared" si="9"/>
        <v>100</v>
      </c>
      <c r="I46" s="7">
        <f t="shared" si="10"/>
        <v>87.57986134006107</v>
      </c>
    </row>
    <row r="47" spans="1:9" ht="12.75">
      <c r="A47">
        <f t="shared" si="11"/>
        <v>32</v>
      </c>
      <c r="B47" s="8">
        <f t="shared" si="12"/>
        <v>-0.05952315669833402</v>
      </c>
      <c r="C47" s="3">
        <f t="shared" si="0"/>
        <v>0</v>
      </c>
      <c r="D47" s="3">
        <f t="shared" si="13"/>
        <v>0</v>
      </c>
      <c r="E47" s="3">
        <f t="shared" si="1"/>
        <v>0.07461785609850463</v>
      </c>
      <c r="F47" s="7"/>
      <c r="G47" s="7">
        <f t="shared" si="8"/>
        <v>100</v>
      </c>
      <c r="H47" s="7">
        <f t="shared" si="9"/>
        <v>100</v>
      </c>
      <c r="I47" s="7">
        <f t="shared" si="10"/>
        <v>96.33784747406719</v>
      </c>
    </row>
    <row r="48" spans="1:9" ht="12.75">
      <c r="A48">
        <f t="shared" si="11"/>
        <v>33</v>
      </c>
      <c r="B48" s="8">
        <f t="shared" si="12"/>
        <v>-0.05952315669833402</v>
      </c>
      <c r="C48" s="3">
        <f t="shared" si="0"/>
        <v>0</v>
      </c>
      <c r="D48" s="3">
        <f t="shared" si="13"/>
        <v>0</v>
      </c>
      <c r="E48" s="3">
        <f t="shared" si="1"/>
        <v>0</v>
      </c>
      <c r="F48" s="7"/>
      <c r="G48" s="7">
        <f aca="true" t="shared" si="14" ref="G48:G54">$F$8*EXP((-1)*$F$5*C48)</f>
        <v>100</v>
      </c>
      <c r="H48" s="7">
        <f aca="true" t="shared" si="15" ref="H48:H54">$F$8*EXP((-1)*$F$6*D48)</f>
        <v>100</v>
      </c>
      <c r="I48" s="7">
        <f aca="true" t="shared" si="16" ref="I48:I54">$F$8*EXP((-1)*$F$7*E48)</f>
        <v>100</v>
      </c>
    </row>
    <row r="49" spans="1:9" ht="12.75">
      <c r="A49">
        <f aca="true" t="shared" si="17" ref="A49:A54">A48+1</f>
        <v>34</v>
      </c>
      <c r="B49" s="8">
        <f aca="true" t="shared" si="18" ref="B49:B54">B48-(C48+C49)/2</f>
        <v>-0.05952315669833402</v>
      </c>
      <c r="C49" s="3">
        <f t="shared" si="0"/>
        <v>0</v>
      </c>
      <c r="D49" s="3">
        <f aca="true" t="shared" si="19" ref="D49:D54">IF(($E$2/$F$6)*($E$12-A49)&gt;0,($E$2/$F$6)*($E$12-A49),0)</f>
        <v>0</v>
      </c>
      <c r="E49" s="3">
        <f t="shared" si="1"/>
        <v>0</v>
      </c>
      <c r="F49" s="7"/>
      <c r="G49" s="7">
        <f t="shared" si="14"/>
        <v>100</v>
      </c>
      <c r="H49" s="7">
        <f t="shared" si="15"/>
        <v>100</v>
      </c>
      <c r="I49" s="7">
        <f t="shared" si="16"/>
        <v>100</v>
      </c>
    </row>
    <row r="50" spans="1:9" ht="12.75">
      <c r="A50">
        <f t="shared" si="17"/>
        <v>35</v>
      </c>
      <c r="B50" s="8">
        <f t="shared" si="18"/>
        <v>-0.05952315669833402</v>
      </c>
      <c r="C50" s="3">
        <f t="shared" si="0"/>
        <v>0</v>
      </c>
      <c r="D50" s="3">
        <f t="shared" si="19"/>
        <v>0</v>
      </c>
      <c r="E50" s="3">
        <f t="shared" si="1"/>
        <v>0</v>
      </c>
      <c r="F50" s="7"/>
      <c r="G50" s="7">
        <f t="shared" si="14"/>
        <v>100</v>
      </c>
      <c r="H50" s="7">
        <f t="shared" si="15"/>
        <v>100</v>
      </c>
      <c r="I50" s="7">
        <f t="shared" si="16"/>
        <v>100</v>
      </c>
    </row>
    <row r="51" spans="1:9" ht="12.75">
      <c r="A51">
        <f t="shared" si="17"/>
        <v>36</v>
      </c>
      <c r="B51" s="8">
        <f t="shared" si="18"/>
        <v>-0.05952315669833402</v>
      </c>
      <c r="C51" s="3">
        <f t="shared" si="0"/>
        <v>0</v>
      </c>
      <c r="D51" s="3">
        <f t="shared" si="19"/>
        <v>0</v>
      </c>
      <c r="E51" s="3">
        <f t="shared" si="1"/>
        <v>0</v>
      </c>
      <c r="F51" s="7"/>
      <c r="G51" s="7">
        <f t="shared" si="14"/>
        <v>100</v>
      </c>
      <c r="H51" s="7">
        <f t="shared" si="15"/>
        <v>100</v>
      </c>
      <c r="I51" s="7">
        <f t="shared" si="16"/>
        <v>100</v>
      </c>
    </row>
    <row r="52" spans="1:9" ht="12.75">
      <c r="A52">
        <f t="shared" si="17"/>
        <v>37</v>
      </c>
      <c r="B52" s="8">
        <f t="shared" si="18"/>
        <v>-0.05952315669833402</v>
      </c>
      <c r="C52" s="3">
        <f t="shared" si="0"/>
        <v>0</v>
      </c>
      <c r="D52" s="3">
        <f t="shared" si="19"/>
        <v>0</v>
      </c>
      <c r="E52" s="3">
        <f t="shared" si="1"/>
        <v>0</v>
      </c>
      <c r="F52" s="7"/>
      <c r="G52" s="7">
        <f t="shared" si="14"/>
        <v>100</v>
      </c>
      <c r="H52" s="7">
        <f t="shared" si="15"/>
        <v>100</v>
      </c>
      <c r="I52" s="7">
        <f t="shared" si="16"/>
        <v>100</v>
      </c>
    </row>
    <row r="53" spans="1:9" ht="12.75">
      <c r="A53">
        <f t="shared" si="17"/>
        <v>38</v>
      </c>
      <c r="B53" s="8">
        <f t="shared" si="18"/>
        <v>-0.05952315669833402</v>
      </c>
      <c r="C53" s="3">
        <f t="shared" si="0"/>
        <v>0</v>
      </c>
      <c r="D53" s="3">
        <f t="shared" si="19"/>
        <v>0</v>
      </c>
      <c r="E53" s="3">
        <f t="shared" si="1"/>
        <v>0</v>
      </c>
      <c r="F53" s="7"/>
      <c r="G53" s="7">
        <f t="shared" si="14"/>
        <v>100</v>
      </c>
      <c r="H53" s="7">
        <f t="shared" si="15"/>
        <v>100</v>
      </c>
      <c r="I53" s="7">
        <f t="shared" si="16"/>
        <v>100</v>
      </c>
    </row>
    <row r="54" spans="1:9" ht="12.75">
      <c r="A54">
        <f t="shared" si="17"/>
        <v>39</v>
      </c>
      <c r="B54" s="8">
        <f t="shared" si="18"/>
        <v>-0.05952315669833402</v>
      </c>
      <c r="C54" s="3">
        <f t="shared" si="0"/>
        <v>0</v>
      </c>
      <c r="D54" s="3">
        <f t="shared" si="19"/>
        <v>0</v>
      </c>
      <c r="E54" s="3">
        <f t="shared" si="1"/>
        <v>0</v>
      </c>
      <c r="F54" s="7"/>
      <c r="G54" s="7">
        <f t="shared" si="14"/>
        <v>100</v>
      </c>
      <c r="H54" s="7">
        <f t="shared" si="15"/>
        <v>100</v>
      </c>
      <c r="I54" s="7">
        <f t="shared" si="16"/>
        <v>100</v>
      </c>
    </row>
    <row r="55" spans="2:9" ht="12.75">
      <c r="B55"/>
      <c r="C55" s="8">
        <f>SUM(C15:C54)</f>
        <v>104.94086978965544</v>
      </c>
      <c r="D55" s="8">
        <f>SUM(D15:D54)</f>
        <v>103.70227387383896</v>
      </c>
      <c r="E55" s="8">
        <f>SUM(E15:E54)</f>
        <v>103.10993912461778</v>
      </c>
      <c r="F55" s="7"/>
      <c r="G55" s="7"/>
      <c r="H55" s="7"/>
      <c r="I55" s="7"/>
    </row>
    <row r="56" spans="2:9" ht="12.75">
      <c r="B56" s="8"/>
      <c r="C56" s="3"/>
      <c r="D56" s="3"/>
      <c r="E56" s="3"/>
      <c r="F56" s="7"/>
      <c r="G56" s="7"/>
      <c r="H56" s="7"/>
      <c r="I56" s="7"/>
    </row>
    <row r="57" spans="2:7" ht="12.75">
      <c r="B57"/>
      <c r="C57" s="7"/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  <row r="314" ht="12.75">
      <c r="G314" s="2"/>
    </row>
    <row r="315" ht="12.75">
      <c r="G315" s="2"/>
    </row>
    <row r="316" ht="12.75">
      <c r="G316" s="2"/>
    </row>
    <row r="317" ht="12.75">
      <c r="G317" s="2"/>
    </row>
    <row r="318" ht="12.75">
      <c r="G318" s="2"/>
    </row>
    <row r="319" ht="12.75">
      <c r="G319" s="2"/>
    </row>
    <row r="320" ht="12.75">
      <c r="G320" s="2"/>
    </row>
    <row r="321" ht="12.75">
      <c r="G321" s="2"/>
    </row>
    <row r="322" ht="12.75">
      <c r="G322" s="2"/>
    </row>
    <row r="323" ht="12.75">
      <c r="G323" s="2"/>
    </row>
    <row r="324" ht="12.75">
      <c r="G324" s="2"/>
    </row>
    <row r="325" ht="12.75">
      <c r="G325" s="2"/>
    </row>
    <row r="326" ht="12.75">
      <c r="G326" s="2"/>
    </row>
    <row r="327" ht="12.75">
      <c r="G327" s="2"/>
    </row>
    <row r="328" ht="12.75">
      <c r="G328" s="2"/>
    </row>
    <row r="329" ht="12.75">
      <c r="G329" s="2"/>
    </row>
    <row r="330" ht="12.75">
      <c r="G330" s="2"/>
    </row>
    <row r="331" ht="12.75">
      <c r="G331" s="2"/>
    </row>
    <row r="332" ht="12.75">
      <c r="G332" s="2"/>
    </row>
    <row r="333" ht="12.75">
      <c r="G333" s="2"/>
    </row>
    <row r="334" ht="12.75">
      <c r="G334" s="2"/>
    </row>
    <row r="335" ht="12.75">
      <c r="G335" s="2"/>
    </row>
    <row r="336" ht="12.75">
      <c r="G336" s="2"/>
    </row>
    <row r="337" ht="12.75">
      <c r="G337" s="2"/>
    </row>
    <row r="338" ht="12.75">
      <c r="G338" s="2"/>
    </row>
    <row r="339" ht="12.75">
      <c r="G339" s="2"/>
    </row>
    <row r="340" ht="12.75">
      <c r="G340" s="2"/>
    </row>
    <row r="341" ht="12.75">
      <c r="G341" s="2"/>
    </row>
    <row r="342" ht="12.75">
      <c r="G342" s="2"/>
    </row>
    <row r="343" ht="12.75">
      <c r="G343" s="2"/>
    </row>
    <row r="344" ht="12.75">
      <c r="G344" s="2"/>
    </row>
    <row r="345" ht="12.75">
      <c r="G345" s="2"/>
    </row>
    <row r="346" ht="12.75">
      <c r="G346" s="2"/>
    </row>
    <row r="347" ht="12.75">
      <c r="G347" s="2"/>
    </row>
    <row r="348" ht="12.75">
      <c r="G348" s="2"/>
    </row>
    <row r="349" ht="12.75">
      <c r="G349" s="2"/>
    </row>
    <row r="350" ht="12.75">
      <c r="G350" s="2"/>
    </row>
    <row r="351" ht="12.75">
      <c r="G351" s="2"/>
    </row>
    <row r="352" ht="12.75">
      <c r="G352" s="2"/>
    </row>
    <row r="353" ht="12.75">
      <c r="G353" s="2"/>
    </row>
    <row r="354" ht="12.75">
      <c r="G354" s="2"/>
    </row>
    <row r="355" ht="12.75">
      <c r="G355" s="2"/>
    </row>
    <row r="356" ht="12.75">
      <c r="G356" s="2"/>
    </row>
    <row r="357" ht="12.75">
      <c r="G357" s="2"/>
    </row>
    <row r="358" ht="12.75">
      <c r="G358" s="2"/>
    </row>
    <row r="359" ht="12.75">
      <c r="G359" s="2"/>
    </row>
    <row r="360" ht="12.75">
      <c r="G360" s="2"/>
    </row>
    <row r="361" ht="12.75">
      <c r="G361" s="2"/>
    </row>
    <row r="362" ht="12.75">
      <c r="G362" s="2"/>
    </row>
    <row r="363" ht="12.75">
      <c r="G363" s="2"/>
    </row>
    <row r="364" ht="12.75">
      <c r="G364" s="2"/>
    </row>
    <row r="365" ht="12.75">
      <c r="G365" s="2"/>
    </row>
    <row r="366" ht="12.75">
      <c r="G366" s="2"/>
    </row>
    <row r="367" ht="12.75">
      <c r="G367" s="2"/>
    </row>
    <row r="368" ht="12.75">
      <c r="G368" s="2"/>
    </row>
    <row r="369" ht="12.75">
      <c r="G369" s="2"/>
    </row>
    <row r="370" ht="12.75">
      <c r="G370" s="2"/>
    </row>
    <row r="371" ht="12.75">
      <c r="G371" s="2"/>
    </row>
    <row r="372" ht="12.75">
      <c r="G372" s="2"/>
    </row>
    <row r="373" ht="12.75">
      <c r="G373" s="2"/>
    </row>
    <row r="374" ht="12.75">
      <c r="G374" s="2"/>
    </row>
    <row r="375" ht="12.75">
      <c r="G375" s="2"/>
    </row>
    <row r="376" ht="12.75">
      <c r="G376" s="2"/>
    </row>
    <row r="377" ht="12.75">
      <c r="G377" s="2"/>
    </row>
    <row r="378" ht="12.75">
      <c r="G378" s="2"/>
    </row>
    <row r="379" ht="12.75">
      <c r="G379" s="2"/>
    </row>
    <row r="380" ht="12.75">
      <c r="G380" s="2"/>
    </row>
    <row r="381" ht="12.75">
      <c r="G381" s="2"/>
    </row>
    <row r="382" ht="12.75">
      <c r="G382" s="2"/>
    </row>
    <row r="383" ht="12.75">
      <c r="G383" s="2"/>
    </row>
    <row r="384" ht="12.75">
      <c r="G384" s="2"/>
    </row>
    <row r="385" ht="12.75">
      <c r="G385" s="2"/>
    </row>
    <row r="386" ht="12.75">
      <c r="G386" s="2"/>
    </row>
    <row r="387" ht="12.75">
      <c r="G387" s="2"/>
    </row>
    <row r="388" ht="12.75">
      <c r="G388" s="2"/>
    </row>
    <row r="389" ht="12.75">
      <c r="G389" s="2"/>
    </row>
    <row r="390" ht="12.75">
      <c r="G390" s="2"/>
    </row>
    <row r="391" ht="12.75">
      <c r="G391" s="2"/>
    </row>
    <row r="392" ht="12.75">
      <c r="G392" s="2"/>
    </row>
    <row r="393" ht="12.75">
      <c r="G393" s="2"/>
    </row>
    <row r="394" ht="12.75">
      <c r="G394" s="2"/>
    </row>
    <row r="395" ht="12.75">
      <c r="G395" s="2"/>
    </row>
    <row r="396" ht="12.75">
      <c r="G396" s="2"/>
    </row>
    <row r="397" ht="12.75">
      <c r="G397" s="2"/>
    </row>
    <row r="398" ht="12.75">
      <c r="G398" s="2"/>
    </row>
    <row r="399" ht="12.75">
      <c r="G399" s="2"/>
    </row>
    <row r="400" ht="12.75">
      <c r="G400" s="2"/>
    </row>
    <row r="401" ht="12.75">
      <c r="G401" s="2"/>
    </row>
    <row r="402" ht="12.75">
      <c r="G402" s="2"/>
    </row>
    <row r="403" ht="12.75">
      <c r="G403" s="2"/>
    </row>
    <row r="404" ht="12.75">
      <c r="G404" s="2"/>
    </row>
    <row r="405" ht="12.75">
      <c r="G405" s="2"/>
    </row>
    <row r="406" ht="12.75">
      <c r="G406" s="2"/>
    </row>
    <row r="407" ht="12.75">
      <c r="G407" s="2"/>
    </row>
    <row r="408" ht="12.75">
      <c r="G408" s="2"/>
    </row>
    <row r="409" ht="12.75">
      <c r="G409" s="2"/>
    </row>
    <row r="410" ht="12.75">
      <c r="G410" s="2"/>
    </row>
    <row r="411" ht="12.75">
      <c r="G411" s="2"/>
    </row>
    <row r="412" ht="12.75">
      <c r="G412" s="2"/>
    </row>
    <row r="413" ht="12.75">
      <c r="G413" s="2"/>
    </row>
    <row r="414" ht="12.75">
      <c r="G414" s="2"/>
    </row>
    <row r="415" ht="12.75">
      <c r="G415" s="2"/>
    </row>
    <row r="416" ht="12.75">
      <c r="G416" s="2"/>
    </row>
    <row r="417" ht="12.75">
      <c r="G417" s="2"/>
    </row>
    <row r="418" ht="12.75">
      <c r="G418" s="2"/>
    </row>
    <row r="419" ht="12.75">
      <c r="G419" s="2"/>
    </row>
    <row r="420" ht="12.75">
      <c r="G420" s="2"/>
    </row>
    <row r="421" ht="12.75">
      <c r="G421" s="2"/>
    </row>
    <row r="422" ht="12.75">
      <c r="G422" s="2"/>
    </row>
    <row r="423" ht="12.75">
      <c r="G423" s="2"/>
    </row>
    <row r="424" ht="12.75">
      <c r="G424" s="2"/>
    </row>
    <row r="425" ht="12.75">
      <c r="G425" s="2"/>
    </row>
    <row r="426" ht="12.75">
      <c r="G426" s="2"/>
    </row>
    <row r="427" ht="12.75">
      <c r="G427" s="2"/>
    </row>
    <row r="428" ht="12.75">
      <c r="G428" s="2"/>
    </row>
    <row r="429" ht="12.75">
      <c r="G429" s="2"/>
    </row>
    <row r="430" ht="12.75">
      <c r="G430" s="2"/>
    </row>
    <row r="431" ht="12.75"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  <row r="1070" ht="12.75">
      <c r="G1070" s="2"/>
    </row>
    <row r="1071" ht="12.75">
      <c r="G1071" s="2"/>
    </row>
    <row r="1072" ht="12.75">
      <c r="G1072" s="2"/>
    </row>
    <row r="1073" ht="12.75">
      <c r="G1073" s="2"/>
    </row>
    <row r="1074" ht="12.75">
      <c r="G1074" s="2"/>
    </row>
    <row r="1075" ht="12.75">
      <c r="G1075" s="2"/>
    </row>
    <row r="1076" ht="12.75">
      <c r="G1076" s="2"/>
    </row>
    <row r="1077" ht="12.75">
      <c r="G1077" s="2"/>
    </row>
    <row r="1078" ht="12.75">
      <c r="G1078" s="2"/>
    </row>
    <row r="1079" ht="12.75">
      <c r="G1079" s="2"/>
    </row>
    <row r="1080" ht="12.75">
      <c r="G1080" s="2"/>
    </row>
    <row r="1081" ht="12.75">
      <c r="G1081" s="2"/>
    </row>
    <row r="1082" ht="12.75">
      <c r="G1082" s="2"/>
    </row>
    <row r="1083" ht="12.75">
      <c r="G1083" s="2"/>
    </row>
    <row r="1084" ht="12.75">
      <c r="G1084" s="2"/>
    </row>
    <row r="1085" ht="12.75">
      <c r="G1085" s="2"/>
    </row>
    <row r="1086" ht="12.75">
      <c r="G1086" s="2"/>
    </row>
    <row r="1087" ht="12.75">
      <c r="G1087" s="2"/>
    </row>
    <row r="1088" ht="12.75">
      <c r="G1088" s="2"/>
    </row>
    <row r="1089" ht="12.75">
      <c r="G1089" s="2"/>
    </row>
    <row r="1090" ht="12.75">
      <c r="G1090" s="2"/>
    </row>
    <row r="1091" ht="12.75">
      <c r="G1091" s="2"/>
    </row>
    <row r="1092" ht="12.75">
      <c r="G1092" s="2"/>
    </row>
    <row r="1093" ht="12.75">
      <c r="G1093" s="2"/>
    </row>
    <row r="1094" ht="12.75">
      <c r="G1094" s="2"/>
    </row>
    <row r="1095" ht="12.75">
      <c r="G1095" s="2"/>
    </row>
    <row r="1096" ht="12.75">
      <c r="G1096" s="2"/>
    </row>
    <row r="1097" ht="12.75">
      <c r="G1097" s="2"/>
    </row>
    <row r="1098" ht="12.75">
      <c r="G1098" s="2"/>
    </row>
    <row r="1099" ht="12.75">
      <c r="G1099" s="2"/>
    </row>
    <row r="1100" ht="12.75">
      <c r="G1100" s="2"/>
    </row>
    <row r="1101" ht="12.75">
      <c r="G1101" s="2"/>
    </row>
    <row r="1102" ht="12.75">
      <c r="G1102" s="2"/>
    </row>
    <row r="1103" ht="12.75">
      <c r="G1103" s="2"/>
    </row>
    <row r="1104" ht="12.75">
      <c r="G1104" s="2"/>
    </row>
    <row r="1105" ht="12.75">
      <c r="G1105" s="2"/>
    </row>
    <row r="1106" ht="12.75">
      <c r="G1106" s="2"/>
    </row>
    <row r="1107" ht="12.75">
      <c r="G1107" s="2"/>
    </row>
    <row r="1108" ht="12.75">
      <c r="G1108" s="2"/>
    </row>
    <row r="1109" ht="12.75">
      <c r="G1109" s="2"/>
    </row>
    <row r="1110" ht="12.75">
      <c r="G1110" s="2"/>
    </row>
    <row r="1111" ht="12.75">
      <c r="G1111" s="2"/>
    </row>
    <row r="1112" ht="12.75">
      <c r="G1112" s="2"/>
    </row>
    <row r="1113" ht="12.75">
      <c r="G1113" s="2"/>
    </row>
    <row r="1114" ht="12.75">
      <c r="G1114" s="2"/>
    </row>
    <row r="1115" ht="12.75">
      <c r="G1115" s="2"/>
    </row>
    <row r="1116" ht="12.75">
      <c r="G1116" s="2"/>
    </row>
    <row r="1117" ht="12.75">
      <c r="G1117" s="2"/>
    </row>
    <row r="1118" ht="12.75">
      <c r="G1118" s="2"/>
    </row>
    <row r="1119" ht="12.75">
      <c r="G1119" s="2"/>
    </row>
    <row r="1120" ht="12.75">
      <c r="G1120" s="2"/>
    </row>
    <row r="1121" ht="12.75">
      <c r="G1121" s="2"/>
    </row>
    <row r="1122" ht="12.75">
      <c r="G1122" s="2"/>
    </row>
    <row r="1123" ht="12.75">
      <c r="G1123" s="2"/>
    </row>
    <row r="1124" ht="12.75">
      <c r="G1124" s="2"/>
    </row>
    <row r="1125" ht="12.75">
      <c r="G1125" s="2"/>
    </row>
    <row r="1126" ht="12.75">
      <c r="G1126" s="2"/>
    </row>
    <row r="1127" ht="12.75">
      <c r="G1127" s="2"/>
    </row>
    <row r="1128" ht="12.75">
      <c r="G1128" s="2"/>
    </row>
    <row r="1129" ht="12.75">
      <c r="G1129" s="2"/>
    </row>
    <row r="1130" ht="12.75">
      <c r="G1130" s="2"/>
    </row>
    <row r="1131" ht="12.75">
      <c r="G1131" s="2"/>
    </row>
    <row r="1132" ht="12.75">
      <c r="G1132" s="2"/>
    </row>
    <row r="1133" ht="12.75">
      <c r="G1133" s="2"/>
    </row>
    <row r="1134" ht="12.75">
      <c r="G1134" s="2"/>
    </row>
    <row r="1135" ht="12.75">
      <c r="G1135" s="2"/>
    </row>
    <row r="1136" ht="12.75">
      <c r="G1136" s="2"/>
    </row>
    <row r="1137" ht="12.75">
      <c r="G1137" s="2"/>
    </row>
    <row r="1138" ht="12.75">
      <c r="G1138" s="2"/>
    </row>
    <row r="1139" ht="12.75">
      <c r="G1139" s="2"/>
    </row>
    <row r="1140" ht="12.75">
      <c r="G1140" s="2"/>
    </row>
    <row r="1141" ht="12.75">
      <c r="G1141" s="2"/>
    </row>
    <row r="1142" ht="12.75">
      <c r="G1142" s="2"/>
    </row>
    <row r="1143" ht="12.75">
      <c r="G1143" s="2"/>
    </row>
    <row r="1144" ht="12.75">
      <c r="G1144" s="2"/>
    </row>
    <row r="1145" ht="12.75">
      <c r="G1145" s="2"/>
    </row>
    <row r="1146" ht="12.75">
      <c r="G1146" s="2"/>
    </row>
    <row r="1147" ht="12.75">
      <c r="G1147" s="2"/>
    </row>
    <row r="1148" ht="12.75">
      <c r="G1148" s="2"/>
    </row>
    <row r="1149" ht="12.75">
      <c r="G1149" s="2"/>
    </row>
    <row r="1150" ht="12.75">
      <c r="G1150" s="2"/>
    </row>
    <row r="1151" ht="12.75">
      <c r="G1151" s="2"/>
    </row>
    <row r="1152" ht="12.75">
      <c r="G1152" s="2"/>
    </row>
    <row r="1153" ht="12.75">
      <c r="G1153" s="2"/>
    </row>
    <row r="1154" ht="12.75">
      <c r="G1154" s="2"/>
    </row>
    <row r="1155" ht="12.75">
      <c r="G1155" s="2"/>
    </row>
    <row r="1156" ht="12.75">
      <c r="G1156" s="2"/>
    </row>
    <row r="1157" ht="12.75">
      <c r="G1157" s="2"/>
    </row>
    <row r="1158" ht="12.75">
      <c r="G1158" s="2"/>
    </row>
    <row r="1159" ht="12.75">
      <c r="G1159" s="2"/>
    </row>
    <row r="1160" ht="12.75">
      <c r="G1160" s="2"/>
    </row>
    <row r="1161" ht="12.75">
      <c r="G1161" s="2"/>
    </row>
    <row r="1162" ht="12.75">
      <c r="G1162" s="2"/>
    </row>
    <row r="1163" ht="12.75">
      <c r="G1163" s="2"/>
    </row>
    <row r="1164" ht="12.75">
      <c r="G1164" s="2"/>
    </row>
    <row r="1165" ht="12.75">
      <c r="G1165" s="2"/>
    </row>
    <row r="1166" ht="12.75">
      <c r="G1166" s="2"/>
    </row>
    <row r="1167" ht="12.75">
      <c r="G1167" s="2"/>
    </row>
    <row r="1168" ht="12.75">
      <c r="G1168" s="2"/>
    </row>
    <row r="1169" ht="12.75">
      <c r="G1169" s="2"/>
    </row>
    <row r="1170" ht="12.75">
      <c r="G1170" s="2"/>
    </row>
    <row r="1171" ht="12.75">
      <c r="G1171" s="2"/>
    </row>
    <row r="1172" ht="12.75">
      <c r="G1172" s="2"/>
    </row>
    <row r="1173" ht="12.75">
      <c r="G1173" s="2"/>
    </row>
    <row r="1174" ht="12.75">
      <c r="G1174" s="2"/>
    </row>
    <row r="1175" ht="12.75">
      <c r="G1175" s="2"/>
    </row>
    <row r="1176" ht="12.75">
      <c r="G1176" s="2"/>
    </row>
    <row r="1177" ht="12.75">
      <c r="G1177" s="2"/>
    </row>
    <row r="1178" ht="12.75">
      <c r="G1178" s="2"/>
    </row>
    <row r="1179" ht="12.75">
      <c r="G1179" s="2"/>
    </row>
    <row r="1180" ht="12.75">
      <c r="G1180" s="2"/>
    </row>
    <row r="1181" ht="12.75">
      <c r="G1181" s="2"/>
    </row>
    <row r="1182" ht="12.75">
      <c r="G1182" s="2"/>
    </row>
    <row r="1183" ht="12.75">
      <c r="G1183" s="2"/>
    </row>
    <row r="1184" ht="12.75">
      <c r="G1184" s="2"/>
    </row>
    <row r="1185" ht="12.75">
      <c r="G1185" s="2"/>
    </row>
    <row r="1186" ht="12.75">
      <c r="G1186" s="2"/>
    </row>
    <row r="1187" ht="12.75">
      <c r="G1187" s="2"/>
    </row>
    <row r="1188" ht="12.75">
      <c r="G1188" s="2"/>
    </row>
    <row r="1189" ht="12.75">
      <c r="G1189" s="2"/>
    </row>
    <row r="1190" ht="12.75">
      <c r="G1190" s="2"/>
    </row>
    <row r="1191" ht="12.75">
      <c r="G1191" s="2"/>
    </row>
    <row r="1192" ht="12.75">
      <c r="G1192" s="2"/>
    </row>
    <row r="1193" ht="12.75">
      <c r="G1193" s="2"/>
    </row>
    <row r="1194" ht="12.75">
      <c r="G1194" s="2"/>
    </row>
    <row r="1195" ht="12.75">
      <c r="G1195" s="2"/>
    </row>
    <row r="1196" ht="12.75">
      <c r="G1196" s="2"/>
    </row>
    <row r="1197" ht="12.75">
      <c r="G1197" s="2"/>
    </row>
    <row r="1198" ht="12.75">
      <c r="G1198" s="2"/>
    </row>
    <row r="1199" ht="12.75">
      <c r="G1199" s="2"/>
    </row>
    <row r="1200" ht="12.75">
      <c r="G1200" s="2"/>
    </row>
    <row r="1201" ht="12.75">
      <c r="G1201" s="2"/>
    </row>
    <row r="1202" ht="12.75">
      <c r="G1202" s="2"/>
    </row>
    <row r="1203" ht="12.75">
      <c r="G1203" s="2"/>
    </row>
    <row r="1204" ht="12.75">
      <c r="G1204" s="2"/>
    </row>
    <row r="1205" ht="12.75">
      <c r="G1205" s="2"/>
    </row>
    <row r="1206" ht="12.75">
      <c r="G1206" s="2"/>
    </row>
    <row r="1207" ht="12.75">
      <c r="G1207" s="2"/>
    </row>
    <row r="1208" ht="12.75">
      <c r="G1208" s="2"/>
    </row>
    <row r="1209" ht="12.75">
      <c r="G1209" s="2"/>
    </row>
    <row r="1210" ht="12.75">
      <c r="G1210" s="2"/>
    </row>
    <row r="1211" ht="12.75">
      <c r="G1211" s="2"/>
    </row>
    <row r="1212" ht="12.75">
      <c r="G1212" s="2"/>
    </row>
    <row r="1213" ht="12.75">
      <c r="G1213" s="2"/>
    </row>
    <row r="1214" ht="12.75">
      <c r="G1214" s="2"/>
    </row>
    <row r="1215" ht="12.75">
      <c r="G1215" s="2"/>
    </row>
    <row r="1216" ht="12.75">
      <c r="G1216" s="2"/>
    </row>
    <row r="1217" ht="12.75">
      <c r="G1217" s="2"/>
    </row>
    <row r="1218" ht="12.75">
      <c r="G1218" s="2"/>
    </row>
    <row r="1219" ht="12.75">
      <c r="G1219" s="2"/>
    </row>
    <row r="1220" ht="12.75">
      <c r="G1220" s="2"/>
    </row>
    <row r="1221" ht="12.75">
      <c r="G1221" s="2"/>
    </row>
    <row r="1222" ht="12.75">
      <c r="G1222" s="2"/>
    </row>
    <row r="1223" ht="12.75">
      <c r="G1223" s="2"/>
    </row>
    <row r="1224" ht="12.75">
      <c r="G1224" s="2"/>
    </row>
    <row r="1225" ht="12.75">
      <c r="G1225" s="2"/>
    </row>
    <row r="1226" ht="12.75">
      <c r="G1226" s="2"/>
    </row>
    <row r="1227" ht="12.75">
      <c r="G1227" s="2"/>
    </row>
    <row r="1228" ht="12.75">
      <c r="G1228" s="2"/>
    </row>
    <row r="1229" ht="12.75">
      <c r="G1229" s="2"/>
    </row>
    <row r="1230" ht="12.75">
      <c r="G1230" s="2"/>
    </row>
    <row r="1231" ht="12.75">
      <c r="G1231" s="2"/>
    </row>
    <row r="1232" ht="12.75">
      <c r="G1232" s="2"/>
    </row>
    <row r="1233" ht="12.75">
      <c r="G1233" s="2"/>
    </row>
    <row r="1234" ht="12.75">
      <c r="G1234" s="2"/>
    </row>
    <row r="1235" ht="12.75">
      <c r="G1235" s="2"/>
    </row>
    <row r="1236" ht="12.75">
      <c r="G1236" s="2"/>
    </row>
    <row r="1237" ht="12.75">
      <c r="G1237" s="2"/>
    </row>
    <row r="1238" ht="12.75">
      <c r="G1238" s="2"/>
    </row>
    <row r="1239" ht="12.75">
      <c r="G1239" s="2"/>
    </row>
    <row r="1240" ht="12.75">
      <c r="G1240" s="2"/>
    </row>
    <row r="1241" ht="12.75">
      <c r="G1241" s="2"/>
    </row>
    <row r="1242" ht="12.75">
      <c r="G1242" s="2"/>
    </row>
    <row r="1243" ht="12.75">
      <c r="G1243" s="2"/>
    </row>
    <row r="1244" ht="12.75">
      <c r="G1244" s="2"/>
    </row>
    <row r="1245" ht="12.75">
      <c r="G1245" s="2"/>
    </row>
    <row r="1246" ht="12.75">
      <c r="G1246" s="2"/>
    </row>
    <row r="1247" ht="12.75">
      <c r="G1247" s="2"/>
    </row>
    <row r="1248" ht="12.75">
      <c r="G1248" s="2"/>
    </row>
    <row r="1249" ht="12.75">
      <c r="G1249" s="2"/>
    </row>
    <row r="1250" ht="12.75">
      <c r="G1250" s="2"/>
    </row>
    <row r="1251" ht="12.75">
      <c r="G1251" s="2"/>
    </row>
    <row r="1252" ht="12.75">
      <c r="G1252" s="2"/>
    </row>
    <row r="1253" ht="12.75">
      <c r="G1253" s="2"/>
    </row>
    <row r="1254" ht="12.75">
      <c r="G1254" s="2"/>
    </row>
    <row r="1255" ht="12.75">
      <c r="G1255" s="2"/>
    </row>
    <row r="1256" ht="12.75">
      <c r="G1256" s="2"/>
    </row>
    <row r="1257" ht="12.75">
      <c r="G1257" s="2"/>
    </row>
    <row r="1258" ht="12.75">
      <c r="G1258" s="2"/>
    </row>
    <row r="1259" ht="12.75">
      <c r="G1259" s="2"/>
    </row>
    <row r="1260" ht="12.75">
      <c r="G1260" s="2"/>
    </row>
    <row r="1261" ht="12.75">
      <c r="G1261" s="2"/>
    </row>
    <row r="1262" ht="12.75">
      <c r="G1262" s="2"/>
    </row>
    <row r="1263" ht="12.75">
      <c r="G1263" s="2"/>
    </row>
    <row r="1264" ht="12.75">
      <c r="G1264" s="2"/>
    </row>
    <row r="1265" ht="12.75">
      <c r="G1265" s="2"/>
    </row>
    <row r="1266" ht="12.75">
      <c r="G1266" s="2"/>
    </row>
    <row r="1267" ht="12.75">
      <c r="G1267" s="2"/>
    </row>
    <row r="1268" ht="12.75">
      <c r="G1268" s="2"/>
    </row>
    <row r="1269" ht="12.75">
      <c r="G1269" s="2"/>
    </row>
    <row r="1270" ht="12.75">
      <c r="G1270" s="2"/>
    </row>
    <row r="1271" ht="12.75">
      <c r="G1271" s="2"/>
    </row>
    <row r="1272" ht="12.75">
      <c r="G1272" s="2"/>
    </row>
    <row r="1273" ht="12.75">
      <c r="G1273" s="2"/>
    </row>
    <row r="1274" ht="12.75">
      <c r="G1274" s="2"/>
    </row>
    <row r="1275" ht="12.75">
      <c r="G1275" s="2"/>
    </row>
    <row r="1276" ht="12.75">
      <c r="G1276" s="2"/>
    </row>
    <row r="1277" ht="12.75">
      <c r="G1277" s="2"/>
    </row>
    <row r="1278" ht="12.75">
      <c r="G1278" s="2"/>
    </row>
    <row r="1279" ht="12.75">
      <c r="G1279" s="2"/>
    </row>
    <row r="1280" ht="12.75">
      <c r="G1280" s="2"/>
    </row>
    <row r="1281" ht="12.75">
      <c r="G1281" s="2"/>
    </row>
    <row r="1282" ht="12.75">
      <c r="G1282" s="2"/>
    </row>
    <row r="1283" ht="12.75">
      <c r="G1283" s="2"/>
    </row>
    <row r="1284" ht="12.75">
      <c r="G1284" s="2"/>
    </row>
    <row r="1285" ht="12.75">
      <c r="G1285" s="2"/>
    </row>
    <row r="1286" ht="12.75">
      <c r="G1286" s="2"/>
    </row>
    <row r="1287" ht="12.75">
      <c r="G1287" s="2"/>
    </row>
    <row r="1288" ht="12.75">
      <c r="G1288" s="2"/>
    </row>
    <row r="1289" ht="12.75">
      <c r="G1289" s="2"/>
    </row>
    <row r="1290" ht="12.75">
      <c r="G1290" s="2"/>
    </row>
    <row r="1291" ht="12.75">
      <c r="G1291" s="2"/>
    </row>
    <row r="1292" ht="12.75">
      <c r="G1292" s="2"/>
    </row>
    <row r="1293" ht="12.75">
      <c r="G1293" s="2"/>
    </row>
    <row r="1294" ht="12.75">
      <c r="G1294" s="2"/>
    </row>
    <row r="1295" ht="12.75">
      <c r="G1295" s="2"/>
    </row>
    <row r="1296" ht="12.75">
      <c r="G1296" s="2"/>
    </row>
    <row r="1297" ht="12.75">
      <c r="G1297" s="2"/>
    </row>
    <row r="1298" ht="12.75">
      <c r="G1298" s="2"/>
    </row>
    <row r="1299" ht="12.75">
      <c r="G1299" s="2"/>
    </row>
    <row r="1300" ht="12.75">
      <c r="G1300" s="2"/>
    </row>
    <row r="1301" ht="12.75">
      <c r="G1301" s="2"/>
    </row>
    <row r="1302" ht="12.75">
      <c r="G1302" s="2"/>
    </row>
    <row r="1303" ht="12.75">
      <c r="G1303" s="2"/>
    </row>
    <row r="1304" ht="12.75">
      <c r="G1304" s="2"/>
    </row>
    <row r="1305" ht="12.75">
      <c r="G1305" s="2"/>
    </row>
    <row r="1306" ht="12.75">
      <c r="G1306" s="2"/>
    </row>
    <row r="1307" ht="12.75">
      <c r="G1307" s="2"/>
    </row>
    <row r="1308" ht="12.75">
      <c r="G1308" s="2"/>
    </row>
    <row r="1309" ht="12.75">
      <c r="G1309" s="2"/>
    </row>
    <row r="1310" ht="12.75">
      <c r="G1310" s="2"/>
    </row>
    <row r="1311" ht="12.75">
      <c r="G1311" s="2"/>
    </row>
    <row r="1312" ht="12.75">
      <c r="G1312" s="2"/>
    </row>
    <row r="1313" ht="12.75">
      <c r="G1313" s="2"/>
    </row>
    <row r="1314" ht="12.75">
      <c r="G1314" s="2"/>
    </row>
    <row r="1315" ht="12.75">
      <c r="G1315" s="2"/>
    </row>
    <row r="1316" ht="12.75">
      <c r="G1316" s="2"/>
    </row>
    <row r="1317" ht="12.75">
      <c r="G1317" s="2"/>
    </row>
    <row r="1318" ht="12.75">
      <c r="G1318" s="2"/>
    </row>
    <row r="1319" ht="12.75">
      <c r="G1319" s="2"/>
    </row>
    <row r="1320" ht="12.75">
      <c r="G1320" s="2"/>
    </row>
    <row r="1321" ht="12.75">
      <c r="G1321" s="2"/>
    </row>
    <row r="1322" ht="12.75">
      <c r="G1322" s="2"/>
    </row>
    <row r="1323" ht="12.75">
      <c r="G1323" s="2"/>
    </row>
    <row r="1324" ht="12.75">
      <c r="G1324" s="2"/>
    </row>
    <row r="1325" ht="12.75">
      <c r="G1325" s="2"/>
    </row>
    <row r="1326" ht="12.75">
      <c r="G1326" s="2"/>
    </row>
    <row r="1327" ht="12.75">
      <c r="G1327" s="2"/>
    </row>
    <row r="1328" ht="12.75">
      <c r="G1328" s="2"/>
    </row>
    <row r="1329" ht="12.75">
      <c r="G1329" s="2"/>
    </row>
    <row r="1330" ht="12.75">
      <c r="G1330" s="2"/>
    </row>
    <row r="1331" ht="12.75">
      <c r="G1331" s="2"/>
    </row>
    <row r="1332" ht="12.75">
      <c r="G1332" s="2"/>
    </row>
    <row r="1333" ht="12.75">
      <c r="G1333" s="2"/>
    </row>
    <row r="1334" ht="12.75">
      <c r="G1334" s="2"/>
    </row>
    <row r="1335" ht="12.75">
      <c r="G1335" s="2"/>
    </row>
    <row r="1336" ht="12.75">
      <c r="G1336" s="2"/>
    </row>
    <row r="1337" ht="12.75">
      <c r="G1337" s="2"/>
    </row>
    <row r="1338" ht="12.75">
      <c r="G1338" s="2"/>
    </row>
    <row r="1339" ht="12.75">
      <c r="G1339" s="2"/>
    </row>
    <row r="1340" ht="12.75">
      <c r="G1340" s="2"/>
    </row>
    <row r="1341" ht="12.75">
      <c r="G1341" s="2"/>
    </row>
    <row r="1342" ht="12.75">
      <c r="G1342" s="2"/>
    </row>
    <row r="1343" ht="12.75">
      <c r="G1343" s="2"/>
    </row>
    <row r="1344" ht="12.75">
      <c r="G1344" s="2"/>
    </row>
    <row r="1345" ht="12.75">
      <c r="G1345" s="2"/>
    </row>
    <row r="1346" ht="12.75">
      <c r="G1346" s="2"/>
    </row>
    <row r="1347" ht="12.75">
      <c r="G1347" s="2"/>
    </row>
    <row r="1348" ht="12.75">
      <c r="G1348" s="2"/>
    </row>
    <row r="1349" ht="12.75">
      <c r="G1349" s="2"/>
    </row>
    <row r="1350" ht="12.75">
      <c r="G1350" s="2"/>
    </row>
    <row r="1351" ht="12.75">
      <c r="G1351" s="2"/>
    </row>
    <row r="1352" ht="12.75">
      <c r="G1352" s="2"/>
    </row>
    <row r="1353" ht="12.75">
      <c r="G1353" s="2"/>
    </row>
    <row r="1354" ht="12.75">
      <c r="G1354" s="2"/>
    </row>
    <row r="1355" ht="12.75">
      <c r="G1355" s="2"/>
    </row>
    <row r="1356" ht="12.75">
      <c r="G1356" s="2"/>
    </row>
    <row r="1357" ht="12.75">
      <c r="G1357" s="2"/>
    </row>
    <row r="1358" ht="12.75">
      <c r="G1358" s="2"/>
    </row>
    <row r="1359" ht="12.75">
      <c r="G1359" s="2"/>
    </row>
    <row r="1360" ht="12.75">
      <c r="G1360" s="2"/>
    </row>
    <row r="1361" ht="12.75">
      <c r="G1361" s="2"/>
    </row>
    <row r="1362" ht="12.75">
      <c r="G1362" s="2"/>
    </row>
    <row r="1363" ht="12.75">
      <c r="G1363" s="2"/>
    </row>
    <row r="1364" ht="12.75">
      <c r="G1364" s="2"/>
    </row>
    <row r="1365" ht="12.75">
      <c r="G1365" s="2"/>
    </row>
    <row r="1366" ht="12.75">
      <c r="G1366" s="2"/>
    </row>
    <row r="1367" ht="12.75">
      <c r="G1367" s="2"/>
    </row>
    <row r="1368" ht="12.75">
      <c r="G1368" s="2"/>
    </row>
    <row r="1369" ht="12.75">
      <c r="G1369" s="2"/>
    </row>
    <row r="1370" ht="12.75">
      <c r="G1370" s="2"/>
    </row>
    <row r="1371" ht="12.75">
      <c r="G1371" s="2"/>
    </row>
    <row r="1372" ht="12.75">
      <c r="G1372" s="2"/>
    </row>
    <row r="1373" ht="12.75">
      <c r="G1373" s="2"/>
    </row>
    <row r="1374" ht="12.75">
      <c r="G1374" s="2"/>
    </row>
    <row r="1375" ht="12.75">
      <c r="G1375" s="2"/>
    </row>
    <row r="1376" ht="12.75">
      <c r="G1376" s="2"/>
    </row>
    <row r="1377" ht="12.75">
      <c r="G1377" s="2"/>
    </row>
    <row r="1378" ht="12.75">
      <c r="G1378" s="2"/>
    </row>
    <row r="1379" ht="12.75">
      <c r="G1379" s="2"/>
    </row>
    <row r="1380" ht="12.75">
      <c r="G1380" s="2"/>
    </row>
    <row r="1381" ht="12.75">
      <c r="G1381" s="2"/>
    </row>
    <row r="1382" ht="12.75">
      <c r="G1382" s="2"/>
    </row>
    <row r="1383" ht="12.75">
      <c r="G1383" s="2"/>
    </row>
    <row r="1384" ht="12.75">
      <c r="G1384" s="2"/>
    </row>
    <row r="1385" ht="12.75">
      <c r="G1385" s="2"/>
    </row>
    <row r="1386" ht="12.75">
      <c r="G1386" s="2"/>
    </row>
    <row r="1387" ht="12.75">
      <c r="G1387" s="2"/>
    </row>
    <row r="1388" ht="12.75">
      <c r="G1388" s="2"/>
    </row>
    <row r="1389" ht="12.75">
      <c r="G1389" s="2"/>
    </row>
    <row r="1390" ht="12.75">
      <c r="G1390" s="2"/>
    </row>
    <row r="1391" ht="12.75">
      <c r="G1391" s="2"/>
    </row>
    <row r="1392" ht="12.75">
      <c r="G1392" s="2"/>
    </row>
    <row r="1393" ht="12.75">
      <c r="G1393" s="2"/>
    </row>
    <row r="1394" ht="12.75">
      <c r="G1394" s="2"/>
    </row>
    <row r="1395" ht="12.75">
      <c r="G1395" s="2"/>
    </row>
    <row r="1396" ht="12.75">
      <c r="G1396" s="2"/>
    </row>
    <row r="1397" ht="12.75">
      <c r="G1397" s="2"/>
    </row>
    <row r="1398" ht="12.75">
      <c r="G1398" s="2"/>
    </row>
    <row r="1399" ht="12.75">
      <c r="G1399" s="2"/>
    </row>
    <row r="1400" ht="12.75">
      <c r="G1400" s="2"/>
    </row>
    <row r="1401" ht="12.75">
      <c r="G1401" s="2"/>
    </row>
    <row r="1402" ht="12.75">
      <c r="G1402" s="2"/>
    </row>
    <row r="1403" ht="12.75">
      <c r="G1403" s="2"/>
    </row>
    <row r="1404" ht="12.75">
      <c r="G1404" s="2"/>
    </row>
    <row r="1405" ht="12.75">
      <c r="G1405" s="2"/>
    </row>
    <row r="1406" ht="12.75">
      <c r="G1406" s="2"/>
    </row>
    <row r="1407" ht="12.75">
      <c r="G1407" s="2"/>
    </row>
    <row r="1408" ht="12.75">
      <c r="G1408" s="2"/>
    </row>
    <row r="1409" ht="12.75">
      <c r="G1409" s="2"/>
    </row>
    <row r="1410" ht="12.75">
      <c r="G1410" s="2"/>
    </row>
    <row r="1411" ht="12.75">
      <c r="G1411" s="2"/>
    </row>
    <row r="1412" ht="12.75">
      <c r="G1412" s="2"/>
    </row>
    <row r="1413" ht="12.75">
      <c r="G1413" s="2"/>
    </row>
    <row r="1414" ht="12.75">
      <c r="G1414" s="2"/>
    </row>
    <row r="1415" ht="12.75">
      <c r="G1415" s="2"/>
    </row>
    <row r="1416" ht="12.75">
      <c r="G1416" s="2"/>
    </row>
    <row r="1417" ht="12.75">
      <c r="G1417" s="2"/>
    </row>
    <row r="1418" ht="12.75">
      <c r="G1418" s="2"/>
    </row>
    <row r="1419" ht="12.75">
      <c r="G1419" s="2"/>
    </row>
    <row r="1420" ht="12.75">
      <c r="G1420" s="2"/>
    </row>
    <row r="1421" ht="12.75">
      <c r="G1421" s="2"/>
    </row>
    <row r="1422" ht="12.75">
      <c r="G1422" s="2"/>
    </row>
    <row r="1423" ht="12.75">
      <c r="G1423" s="2"/>
    </row>
    <row r="1424" ht="12.75">
      <c r="G1424" s="2"/>
    </row>
    <row r="1425" ht="12.75">
      <c r="G1425" s="2"/>
    </row>
    <row r="1426" ht="12.75">
      <c r="G1426" s="2"/>
    </row>
    <row r="1427" ht="12.75">
      <c r="G1427" s="2"/>
    </row>
    <row r="1428" ht="12.75">
      <c r="G1428" s="2"/>
    </row>
    <row r="1429" ht="12.75">
      <c r="G1429" s="2"/>
    </row>
    <row r="1430" ht="12.75">
      <c r="G1430" s="2"/>
    </row>
    <row r="1431" ht="12.75">
      <c r="G1431" s="2"/>
    </row>
    <row r="1432" ht="12.75">
      <c r="G1432" s="2"/>
    </row>
    <row r="1433" ht="12.75">
      <c r="G1433" s="2"/>
    </row>
    <row r="1434" ht="12.75">
      <c r="G1434" s="2"/>
    </row>
    <row r="1435" ht="12.75">
      <c r="G1435" s="2"/>
    </row>
    <row r="1436" ht="12.75">
      <c r="G1436" s="2"/>
    </row>
    <row r="1437" ht="12.75">
      <c r="G1437" s="2"/>
    </row>
    <row r="1438" ht="12.75">
      <c r="G1438" s="2"/>
    </row>
    <row r="1439" ht="12.75">
      <c r="G1439" s="2"/>
    </row>
    <row r="1440" ht="12.75">
      <c r="G1440" s="2"/>
    </row>
    <row r="1441" ht="12.75">
      <c r="G1441" s="2"/>
    </row>
    <row r="1442" ht="12.75">
      <c r="G1442" s="2"/>
    </row>
    <row r="1443" ht="12.75">
      <c r="G1443" s="2"/>
    </row>
    <row r="1444" ht="12.75">
      <c r="G1444" s="2"/>
    </row>
    <row r="1445" ht="12.75">
      <c r="G1445" s="2"/>
    </row>
    <row r="1446" ht="12.75">
      <c r="G1446" s="2"/>
    </row>
    <row r="1447" ht="12.75">
      <c r="G1447" s="2"/>
    </row>
    <row r="1448" ht="12.75">
      <c r="G1448" s="2"/>
    </row>
    <row r="1449" ht="12.75">
      <c r="G1449" s="2"/>
    </row>
    <row r="1450" ht="12.75">
      <c r="G1450" s="2"/>
    </row>
    <row r="1451" ht="12.75">
      <c r="G1451" s="2"/>
    </row>
    <row r="1452" ht="12.75">
      <c r="G1452" s="2"/>
    </row>
    <row r="1453" ht="12.75">
      <c r="G1453" s="2"/>
    </row>
    <row r="1454" ht="12.75">
      <c r="G1454" s="2"/>
    </row>
    <row r="1455" ht="12.75">
      <c r="G1455" s="2"/>
    </row>
    <row r="1456" ht="12.75">
      <c r="G1456" s="2"/>
    </row>
    <row r="1457" ht="12.75">
      <c r="G1457" s="2"/>
    </row>
    <row r="1458" ht="12.75">
      <c r="G1458" s="2"/>
    </row>
    <row r="1459" ht="12.75">
      <c r="G1459" s="2"/>
    </row>
    <row r="1460" ht="12.75">
      <c r="G1460" s="2"/>
    </row>
    <row r="1461" ht="12.75">
      <c r="G1461" s="2"/>
    </row>
    <row r="1462" ht="12.75">
      <c r="G1462" s="2"/>
    </row>
    <row r="1463" ht="12.75">
      <c r="G1463" s="2"/>
    </row>
    <row r="1464" ht="12.75">
      <c r="G1464" s="2"/>
    </row>
    <row r="1465" ht="12.75">
      <c r="G1465" s="2"/>
    </row>
    <row r="1466" ht="12.75">
      <c r="G1466" s="2"/>
    </row>
    <row r="1467" ht="12.75">
      <c r="G1467" s="2"/>
    </row>
    <row r="1468" ht="12.75">
      <c r="G1468" s="2"/>
    </row>
    <row r="1469" ht="12.75">
      <c r="G1469" s="2"/>
    </row>
    <row r="1470" ht="12.75">
      <c r="G1470" s="2"/>
    </row>
    <row r="1471" ht="12.75">
      <c r="G1471" s="2"/>
    </row>
    <row r="1472" ht="12.75">
      <c r="G1472" s="2"/>
    </row>
    <row r="1473" ht="12.75">
      <c r="G1473" s="2"/>
    </row>
    <row r="1474" ht="12.75">
      <c r="G1474" s="2"/>
    </row>
    <row r="1475" ht="12.75">
      <c r="G1475" s="2"/>
    </row>
    <row r="1476" ht="12.75">
      <c r="G1476" s="2"/>
    </row>
    <row r="1477" ht="12.75">
      <c r="G1477" s="2"/>
    </row>
    <row r="1478" ht="12.75">
      <c r="G1478" s="2"/>
    </row>
    <row r="1479" ht="12.75">
      <c r="G1479" s="2"/>
    </row>
    <row r="1480" ht="12.75">
      <c r="G1480" s="2"/>
    </row>
    <row r="1481" ht="12.75">
      <c r="G1481" s="2"/>
    </row>
    <row r="1482" ht="12.75">
      <c r="G1482" s="2"/>
    </row>
    <row r="1483" ht="12.75">
      <c r="G1483" s="2"/>
    </row>
    <row r="1484" ht="12.75">
      <c r="G1484" s="2"/>
    </row>
    <row r="1485" ht="12.75">
      <c r="G1485" s="2"/>
    </row>
    <row r="1486" ht="12.75">
      <c r="G1486" s="2"/>
    </row>
    <row r="1487" ht="12.75">
      <c r="G1487" s="2"/>
    </row>
    <row r="1488" ht="12.75">
      <c r="G1488" s="2"/>
    </row>
    <row r="1489" ht="12.75">
      <c r="G1489" s="2"/>
    </row>
    <row r="1490" ht="12.75">
      <c r="G1490" s="2"/>
    </row>
    <row r="1491" ht="12.75">
      <c r="G1491" s="2"/>
    </row>
    <row r="1492" ht="12.75">
      <c r="G1492" s="2"/>
    </row>
    <row r="1493" ht="12.75">
      <c r="G1493" s="2"/>
    </row>
    <row r="1494" ht="12.75">
      <c r="G1494" s="2"/>
    </row>
    <row r="1495" ht="12.75">
      <c r="G1495" s="2"/>
    </row>
    <row r="1496" ht="12.75">
      <c r="G1496" s="2"/>
    </row>
    <row r="1497" ht="12.75">
      <c r="G1497" s="2"/>
    </row>
    <row r="1498" ht="12.75">
      <c r="G1498" s="2"/>
    </row>
    <row r="1499" ht="12.75">
      <c r="G1499" s="2"/>
    </row>
    <row r="1500" ht="12.75">
      <c r="G1500" s="2"/>
    </row>
    <row r="1501" ht="12.75">
      <c r="G1501" s="2"/>
    </row>
    <row r="1502" ht="12.75">
      <c r="G1502" s="2"/>
    </row>
    <row r="1503" ht="12.75">
      <c r="G1503" s="2"/>
    </row>
    <row r="1504" ht="12.75">
      <c r="G1504" s="2"/>
    </row>
    <row r="1505" ht="12.75">
      <c r="G1505" s="2"/>
    </row>
    <row r="1506" ht="12.75">
      <c r="G1506" s="2"/>
    </row>
    <row r="1507" ht="12.75">
      <c r="G1507" s="2"/>
    </row>
    <row r="1508" ht="12.75">
      <c r="G1508" s="2"/>
    </row>
    <row r="1509" ht="12.75">
      <c r="G1509" s="2"/>
    </row>
    <row r="1510" ht="12.75">
      <c r="G1510" s="2"/>
    </row>
    <row r="1511" ht="12.75">
      <c r="G1511" s="2"/>
    </row>
    <row r="1512" ht="12.75">
      <c r="G1512" s="2"/>
    </row>
    <row r="1513" ht="12.75">
      <c r="G1513" s="2"/>
    </row>
    <row r="1514" ht="12.75">
      <c r="G1514" s="2"/>
    </row>
    <row r="1515" ht="12.75">
      <c r="G1515" s="2"/>
    </row>
    <row r="1516" ht="12.75">
      <c r="G1516" s="2"/>
    </row>
    <row r="1517" ht="12.75">
      <c r="G1517" s="2"/>
    </row>
    <row r="1518" ht="12.75">
      <c r="G1518" s="2"/>
    </row>
    <row r="1519" ht="12.75">
      <c r="G1519" s="2"/>
    </row>
    <row r="1520" ht="12.75">
      <c r="G1520" s="2"/>
    </row>
    <row r="1521" ht="12.75">
      <c r="G1521" s="2"/>
    </row>
    <row r="1522" ht="12.75">
      <c r="G1522" s="2"/>
    </row>
    <row r="1523" ht="12.75">
      <c r="G1523" s="2"/>
    </row>
    <row r="1524" ht="12.75">
      <c r="G1524" s="2"/>
    </row>
    <row r="1525" ht="12.75">
      <c r="G1525" s="2"/>
    </row>
    <row r="1526" ht="12.75">
      <c r="G1526" s="2"/>
    </row>
    <row r="1527" ht="12.75">
      <c r="G1527" s="2"/>
    </row>
    <row r="1528" ht="12.75">
      <c r="G1528" s="2"/>
    </row>
    <row r="1529" ht="12.75">
      <c r="G1529" s="2"/>
    </row>
    <row r="1530" ht="12.75">
      <c r="G1530" s="2"/>
    </row>
    <row r="1531" ht="12.75">
      <c r="G1531" s="2"/>
    </row>
    <row r="1532" ht="12.75">
      <c r="G1532" s="2"/>
    </row>
    <row r="1533" ht="12.75">
      <c r="G1533" s="2"/>
    </row>
    <row r="1534" ht="12.75">
      <c r="G1534" s="2"/>
    </row>
    <row r="1535" ht="12.75">
      <c r="G1535" s="2"/>
    </row>
    <row r="1536" ht="12.75">
      <c r="G1536" s="2"/>
    </row>
    <row r="1537" ht="12.75">
      <c r="G1537" s="2"/>
    </row>
    <row r="1538" ht="12.75">
      <c r="G1538" s="2"/>
    </row>
    <row r="1539" ht="12.75">
      <c r="G1539" s="2"/>
    </row>
    <row r="1540" ht="12.75">
      <c r="G1540" s="2"/>
    </row>
    <row r="1541" ht="12.75">
      <c r="G1541" s="2"/>
    </row>
    <row r="1542" ht="12.75">
      <c r="G1542" s="2"/>
    </row>
    <row r="1543" ht="12.75">
      <c r="G1543" s="2"/>
    </row>
    <row r="1544" ht="12.75">
      <c r="G1544" s="2"/>
    </row>
    <row r="1545" ht="12.75">
      <c r="G1545" s="2"/>
    </row>
    <row r="1546" ht="12.75">
      <c r="G1546" s="2"/>
    </row>
    <row r="1547" ht="12.75">
      <c r="G1547" s="2"/>
    </row>
    <row r="1548" ht="12.75">
      <c r="G1548" s="2"/>
    </row>
    <row r="1549" ht="12.75">
      <c r="G1549" s="2"/>
    </row>
    <row r="1550" ht="12.75">
      <c r="G1550" s="2"/>
    </row>
    <row r="1551" ht="12.75">
      <c r="G1551" s="2"/>
    </row>
    <row r="1552" ht="12.75">
      <c r="G1552" s="2"/>
    </row>
    <row r="1553" ht="12.75">
      <c r="G1553" s="2"/>
    </row>
    <row r="1554" ht="12.75">
      <c r="G1554" s="2"/>
    </row>
    <row r="1555" ht="12.75">
      <c r="G1555" s="2"/>
    </row>
    <row r="1556" ht="12.75">
      <c r="G1556" s="2"/>
    </row>
    <row r="1557" ht="12.75">
      <c r="G1557" s="2"/>
    </row>
    <row r="1558" ht="12.75">
      <c r="G1558" s="2"/>
    </row>
    <row r="1559" ht="12.75">
      <c r="G1559" s="2"/>
    </row>
    <row r="1560" ht="12.75">
      <c r="G1560" s="2"/>
    </row>
    <row r="1561" ht="12.75">
      <c r="G1561" s="2"/>
    </row>
    <row r="1562" ht="12.75">
      <c r="G1562" s="2"/>
    </row>
    <row r="1563" ht="12.75">
      <c r="G1563" s="2"/>
    </row>
    <row r="1564" ht="12.75">
      <c r="G1564" s="2"/>
    </row>
    <row r="1565" ht="12.75">
      <c r="G1565" s="2"/>
    </row>
    <row r="1566" ht="12.75">
      <c r="G1566" s="2"/>
    </row>
    <row r="1567" ht="12.75">
      <c r="G1567" s="2"/>
    </row>
    <row r="1568" ht="12.75">
      <c r="G1568" s="2"/>
    </row>
    <row r="1569" ht="12.75">
      <c r="G1569" s="2"/>
    </row>
    <row r="1570" ht="12.75">
      <c r="G1570" s="2"/>
    </row>
    <row r="1571" ht="12.75">
      <c r="G1571" s="2"/>
    </row>
    <row r="1572" ht="12.75">
      <c r="G1572" s="2"/>
    </row>
    <row r="1573" ht="12.75">
      <c r="G1573" s="2"/>
    </row>
    <row r="1574" ht="12.75">
      <c r="G1574" s="2"/>
    </row>
    <row r="1575" ht="12.75">
      <c r="G1575" s="2"/>
    </row>
    <row r="1576" ht="12.75">
      <c r="G1576" s="2"/>
    </row>
    <row r="1577" ht="12.75">
      <c r="G1577" s="2"/>
    </row>
    <row r="1578" ht="12.75">
      <c r="G1578" s="2"/>
    </row>
    <row r="1579" ht="12.75">
      <c r="G1579" s="2"/>
    </row>
    <row r="1580" ht="12.75">
      <c r="G1580" s="2"/>
    </row>
    <row r="1581" ht="12.75">
      <c r="G1581" s="2"/>
    </row>
    <row r="1582" ht="12.75">
      <c r="G1582" s="2"/>
    </row>
    <row r="1583" ht="12.75">
      <c r="G1583" s="2"/>
    </row>
    <row r="1584" ht="12.75">
      <c r="G1584" s="2"/>
    </row>
    <row r="1585" ht="12.75">
      <c r="G1585" s="2"/>
    </row>
    <row r="1586" ht="12.75">
      <c r="G1586" s="2"/>
    </row>
    <row r="1587" ht="12.75">
      <c r="G1587" s="2"/>
    </row>
    <row r="1588" ht="12.75">
      <c r="G1588" s="2"/>
    </row>
    <row r="1589" ht="12.75">
      <c r="G1589" s="2"/>
    </row>
    <row r="1590" ht="12.75">
      <c r="G1590" s="2"/>
    </row>
    <row r="1591" ht="12.75">
      <c r="G1591" s="2"/>
    </row>
    <row r="1592" ht="12.75">
      <c r="G1592" s="2"/>
    </row>
    <row r="1593" ht="12.75">
      <c r="G1593" s="2"/>
    </row>
    <row r="1594" ht="12.75">
      <c r="G1594" s="2"/>
    </row>
    <row r="1595" ht="12.75">
      <c r="G1595" s="2"/>
    </row>
    <row r="1596" ht="12.75">
      <c r="G1596" s="2"/>
    </row>
    <row r="1597" ht="12.75">
      <c r="G1597" s="2"/>
    </row>
    <row r="1598" ht="12.75">
      <c r="G1598" s="2"/>
    </row>
    <row r="1599" ht="12.75">
      <c r="G1599" s="2"/>
    </row>
    <row r="1600" ht="12.75">
      <c r="G1600" s="2"/>
    </row>
    <row r="1601" ht="12.75">
      <c r="G1601" s="2"/>
    </row>
    <row r="1602" ht="12.75">
      <c r="G1602" s="2"/>
    </row>
    <row r="1603" ht="12.75">
      <c r="G1603" s="2"/>
    </row>
    <row r="1604" ht="12.75">
      <c r="G1604" s="2"/>
    </row>
    <row r="1605" ht="12.75">
      <c r="G1605" s="2"/>
    </row>
    <row r="1606" ht="12.75">
      <c r="G1606" s="2"/>
    </row>
    <row r="1607" ht="12.75">
      <c r="G1607" s="2"/>
    </row>
    <row r="1608" ht="12.75">
      <c r="G1608" s="2"/>
    </row>
    <row r="1609" ht="12.75">
      <c r="G1609" s="2"/>
    </row>
    <row r="1610" ht="12.75">
      <c r="G1610" s="2"/>
    </row>
    <row r="1611" ht="12.75">
      <c r="G1611" s="2"/>
    </row>
    <row r="1612" ht="12.75">
      <c r="G1612" s="2"/>
    </row>
    <row r="1613" ht="12.75">
      <c r="G1613" s="2"/>
    </row>
    <row r="1614" ht="12.75">
      <c r="G1614" s="2"/>
    </row>
    <row r="1615" ht="12.75">
      <c r="G1615" s="2"/>
    </row>
    <row r="1616" ht="12.75">
      <c r="G1616" s="2"/>
    </row>
    <row r="1617" ht="12.75">
      <c r="G1617" s="2"/>
    </row>
    <row r="1618" ht="12.75">
      <c r="G1618" s="2"/>
    </row>
    <row r="1619" ht="12.75">
      <c r="G1619" s="2"/>
    </row>
    <row r="1620" ht="12.75">
      <c r="G1620" s="2"/>
    </row>
    <row r="1621" ht="12.75">
      <c r="G1621" s="2"/>
    </row>
    <row r="1622" ht="12.75">
      <c r="G1622" s="2"/>
    </row>
    <row r="1623" ht="12.75">
      <c r="G1623" s="2"/>
    </row>
    <row r="1624" ht="12.75">
      <c r="G1624" s="2"/>
    </row>
    <row r="1625" ht="12.75">
      <c r="G1625" s="2"/>
    </row>
    <row r="1626" ht="12.75">
      <c r="G1626" s="2"/>
    </row>
    <row r="1627" ht="12.75">
      <c r="G1627" s="2"/>
    </row>
    <row r="1628" ht="12.75">
      <c r="G1628" s="2"/>
    </row>
    <row r="1629" ht="12.75">
      <c r="G1629" s="2"/>
    </row>
    <row r="1630" ht="12.75">
      <c r="G1630" s="2"/>
    </row>
    <row r="1631" ht="12.75">
      <c r="G1631" s="2"/>
    </row>
    <row r="1632" ht="12.75">
      <c r="G1632" s="2"/>
    </row>
    <row r="1633" ht="12.75">
      <c r="G1633" s="2"/>
    </row>
    <row r="1634" ht="12.75">
      <c r="G1634" s="2"/>
    </row>
    <row r="1635" ht="12.75">
      <c r="G1635" s="2"/>
    </row>
    <row r="1636" ht="12.75">
      <c r="G1636" s="2"/>
    </row>
    <row r="1637" ht="12.75">
      <c r="G1637" s="2"/>
    </row>
    <row r="1638" ht="12.75">
      <c r="G1638" s="2"/>
    </row>
    <row r="1639" ht="12.75">
      <c r="G1639" s="2"/>
    </row>
    <row r="1640" ht="12.75">
      <c r="G1640" s="2"/>
    </row>
    <row r="1641" ht="12.75">
      <c r="G1641" s="2"/>
    </row>
    <row r="1642" ht="12.75">
      <c r="G1642" s="2"/>
    </row>
    <row r="1643" ht="12.75">
      <c r="G1643" s="2"/>
    </row>
    <row r="1644" ht="12.75">
      <c r="G1644" s="2"/>
    </row>
    <row r="1645" ht="12.75">
      <c r="G1645" s="2"/>
    </row>
    <row r="1646" ht="12.75">
      <c r="G1646" s="2"/>
    </row>
    <row r="1647" ht="12.75">
      <c r="G1647" s="2"/>
    </row>
    <row r="1648" ht="12.75">
      <c r="G1648" s="2"/>
    </row>
    <row r="1649" ht="12.75">
      <c r="G1649" s="2"/>
    </row>
    <row r="1650" ht="12.75">
      <c r="G1650" s="2"/>
    </row>
    <row r="1651" ht="12.75">
      <c r="G1651" s="2"/>
    </row>
    <row r="1652" ht="12.75">
      <c r="G1652" s="2"/>
    </row>
    <row r="1653" ht="12.75">
      <c r="G1653" s="2"/>
    </row>
    <row r="1654" ht="12.75">
      <c r="G1654" s="2"/>
    </row>
    <row r="1655" ht="12.75">
      <c r="G1655" s="2"/>
    </row>
    <row r="1656" ht="12.75">
      <c r="G1656" s="2"/>
    </row>
    <row r="1657" ht="12.75">
      <c r="G1657" s="2"/>
    </row>
    <row r="1658" ht="12.75">
      <c r="G1658" s="2"/>
    </row>
    <row r="1659" ht="12.75">
      <c r="G1659" s="2"/>
    </row>
    <row r="1660" ht="12.75">
      <c r="G1660" s="2"/>
    </row>
    <row r="1661" ht="12.75">
      <c r="G1661" s="2"/>
    </row>
    <row r="1662" ht="12.75">
      <c r="G1662" s="2"/>
    </row>
    <row r="1663" ht="12.75">
      <c r="G1663" s="2"/>
    </row>
    <row r="1664" ht="12.75">
      <c r="G1664" s="2"/>
    </row>
    <row r="1665" ht="12.75">
      <c r="G1665" s="2"/>
    </row>
    <row r="1666" ht="12.75">
      <c r="G1666" s="2"/>
    </row>
    <row r="1667" ht="12.75">
      <c r="G1667" s="2"/>
    </row>
    <row r="1668" ht="12.75">
      <c r="G1668" s="2"/>
    </row>
    <row r="1669" ht="12.75">
      <c r="G1669" s="2"/>
    </row>
    <row r="1670" ht="12.75">
      <c r="G1670" s="2"/>
    </row>
    <row r="1671" ht="12.75">
      <c r="G1671" s="2"/>
    </row>
    <row r="1672" ht="12.75">
      <c r="G1672" s="2"/>
    </row>
    <row r="1673" ht="12.75">
      <c r="G1673" s="2"/>
    </row>
    <row r="1674" ht="12.75">
      <c r="G1674" s="2"/>
    </row>
    <row r="1675" ht="12.75">
      <c r="G1675" s="2"/>
    </row>
    <row r="1676" ht="12.75">
      <c r="G1676" s="2"/>
    </row>
    <row r="1677" ht="12.75">
      <c r="G1677" s="2"/>
    </row>
    <row r="1678" ht="12.75">
      <c r="G1678" s="2"/>
    </row>
    <row r="1679" ht="12.75">
      <c r="G1679" s="2"/>
    </row>
    <row r="1680" ht="12.75">
      <c r="G1680" s="2"/>
    </row>
    <row r="1681" ht="12.75">
      <c r="G1681" s="2"/>
    </row>
    <row r="1682" ht="12.75">
      <c r="G1682" s="2"/>
    </row>
    <row r="1683" ht="12.75">
      <c r="G1683" s="2"/>
    </row>
    <row r="1684" ht="12.75">
      <c r="G1684" s="2"/>
    </row>
    <row r="1685" ht="12.75">
      <c r="G1685" s="2"/>
    </row>
    <row r="1686" ht="12.75">
      <c r="G1686" s="2"/>
    </row>
    <row r="1687" ht="12.75">
      <c r="G1687" s="2"/>
    </row>
    <row r="1688" ht="12.75">
      <c r="G1688" s="2"/>
    </row>
    <row r="1689" ht="12.75">
      <c r="G1689" s="2"/>
    </row>
    <row r="1690" ht="12.75">
      <c r="G1690" s="2"/>
    </row>
    <row r="1691" ht="12.75">
      <c r="G1691" s="2"/>
    </row>
    <row r="1692" ht="12.75">
      <c r="G1692" s="2"/>
    </row>
    <row r="1693" ht="12.75">
      <c r="G1693" s="2"/>
    </row>
    <row r="1694" ht="12.75">
      <c r="G1694" s="2"/>
    </row>
    <row r="1695" ht="12.75">
      <c r="G1695" s="2"/>
    </row>
    <row r="1696" ht="12.75">
      <c r="G1696" s="2"/>
    </row>
    <row r="1697" ht="12.75">
      <c r="G1697" s="2"/>
    </row>
    <row r="1698" ht="12.75">
      <c r="G1698" s="2"/>
    </row>
    <row r="1699" ht="12.75">
      <c r="G1699" s="2"/>
    </row>
    <row r="1700" ht="12.75">
      <c r="G1700" s="2"/>
    </row>
    <row r="1701" ht="12.75">
      <c r="G1701" s="2"/>
    </row>
    <row r="1702" ht="12.75">
      <c r="G1702" s="2"/>
    </row>
    <row r="1703" ht="12.75">
      <c r="G1703" s="2"/>
    </row>
    <row r="1704" ht="12.75">
      <c r="G1704" s="2"/>
    </row>
    <row r="1705" ht="12.75">
      <c r="G1705" s="2"/>
    </row>
    <row r="1706" ht="12.75">
      <c r="G1706" s="2"/>
    </row>
    <row r="1707" ht="12.75">
      <c r="G1707" s="2"/>
    </row>
    <row r="1708" ht="12.75">
      <c r="G1708" s="2"/>
    </row>
    <row r="1709" ht="12.75">
      <c r="G1709" s="2"/>
    </row>
    <row r="1710" ht="12.75">
      <c r="G1710" s="2"/>
    </row>
    <row r="1711" ht="12.75">
      <c r="G1711" s="2"/>
    </row>
    <row r="1712" ht="12.75">
      <c r="G1712" s="2"/>
    </row>
    <row r="1713" ht="12.75">
      <c r="G1713" s="2"/>
    </row>
    <row r="1714" ht="12.75">
      <c r="G1714" s="2"/>
    </row>
    <row r="1715" ht="12.75">
      <c r="G1715" s="2"/>
    </row>
    <row r="1716" ht="12.75">
      <c r="G1716" s="2"/>
    </row>
    <row r="1717" ht="12.75">
      <c r="G1717" s="2"/>
    </row>
    <row r="1718" ht="12.75">
      <c r="G1718" s="2"/>
    </row>
    <row r="1719" ht="12.75">
      <c r="G1719" s="2"/>
    </row>
    <row r="1720" ht="12.75">
      <c r="G1720" s="2"/>
    </row>
    <row r="1721" ht="12.75">
      <c r="G1721" s="2"/>
    </row>
    <row r="1722" ht="12.75">
      <c r="G1722" s="2"/>
    </row>
    <row r="1723" ht="12.75">
      <c r="G1723" s="2"/>
    </row>
    <row r="1724" ht="12.75">
      <c r="G1724" s="2"/>
    </row>
    <row r="1725" ht="12.75">
      <c r="G1725" s="2"/>
    </row>
    <row r="1726" ht="12.75">
      <c r="G1726" s="2"/>
    </row>
    <row r="1727" ht="12.75">
      <c r="G1727" s="2"/>
    </row>
    <row r="1728" ht="12.75">
      <c r="G1728" s="2"/>
    </row>
    <row r="1729" ht="12.75">
      <c r="G1729" s="2"/>
    </row>
    <row r="1730" ht="12.75">
      <c r="G1730" s="2"/>
    </row>
    <row r="1731" ht="12.75">
      <c r="G1731" s="2"/>
    </row>
    <row r="1732" ht="12.75">
      <c r="G1732" s="2"/>
    </row>
    <row r="1733" ht="12.75">
      <c r="G1733" s="2"/>
    </row>
    <row r="1734" ht="12.75">
      <c r="G1734" s="2"/>
    </row>
    <row r="1735" ht="12.75">
      <c r="G1735" s="2"/>
    </row>
    <row r="1736" ht="12.75">
      <c r="G1736" s="2"/>
    </row>
    <row r="1737" ht="12.75">
      <c r="G1737" s="2"/>
    </row>
    <row r="1738" ht="12.75">
      <c r="G1738" s="2"/>
    </row>
    <row r="1739" ht="12.75">
      <c r="G1739" s="2"/>
    </row>
    <row r="1740" ht="12.75">
      <c r="G1740" s="2"/>
    </row>
    <row r="1741" ht="12.75">
      <c r="G1741" s="2"/>
    </row>
    <row r="1742" ht="12.75">
      <c r="G1742" s="2"/>
    </row>
    <row r="1743" ht="12.75">
      <c r="G1743" s="2"/>
    </row>
    <row r="1744" ht="12.75">
      <c r="G1744" s="2"/>
    </row>
    <row r="1745" ht="12.75">
      <c r="G1745" s="2"/>
    </row>
    <row r="1746" ht="12.75">
      <c r="G1746" s="2"/>
    </row>
    <row r="1747" ht="12.75">
      <c r="G1747" s="2"/>
    </row>
    <row r="1748" ht="12.75">
      <c r="G1748" s="2"/>
    </row>
    <row r="1749" ht="12.75">
      <c r="G1749" s="2"/>
    </row>
    <row r="1750" ht="12.75">
      <c r="G1750" s="2"/>
    </row>
    <row r="1751" ht="12.75">
      <c r="G1751" s="2"/>
    </row>
    <row r="1752" ht="12.75">
      <c r="G1752" s="2"/>
    </row>
    <row r="1753" ht="12.75">
      <c r="G1753" s="2"/>
    </row>
    <row r="1754" ht="12.75">
      <c r="G1754" s="2"/>
    </row>
    <row r="1755" ht="12.75">
      <c r="G1755" s="2"/>
    </row>
    <row r="1756" ht="12.75">
      <c r="G1756" s="2"/>
    </row>
    <row r="1757" ht="12.75">
      <c r="G1757" s="2"/>
    </row>
    <row r="1758" ht="12.75">
      <c r="G1758" s="2"/>
    </row>
    <row r="1759" ht="12.75">
      <c r="G1759" s="2"/>
    </row>
    <row r="1760" ht="12.75">
      <c r="G1760" s="2"/>
    </row>
    <row r="1761" ht="12.75">
      <c r="G1761" s="2"/>
    </row>
    <row r="1762" ht="12.75">
      <c r="G1762" s="2"/>
    </row>
    <row r="1763" ht="12.75">
      <c r="G1763" s="2"/>
    </row>
    <row r="1764" ht="12.75">
      <c r="G1764" s="2"/>
    </row>
    <row r="1765" ht="12.75">
      <c r="G1765" s="2"/>
    </row>
    <row r="1766" ht="12.75">
      <c r="G1766" s="2"/>
    </row>
    <row r="1767" ht="12.75">
      <c r="G1767" s="2"/>
    </row>
    <row r="1768" ht="12.75">
      <c r="G1768" s="2"/>
    </row>
    <row r="1769" ht="12.75">
      <c r="G1769" s="2"/>
    </row>
    <row r="1770" ht="12.75">
      <c r="G1770" s="2"/>
    </row>
    <row r="1771" ht="12.75">
      <c r="G1771" s="2"/>
    </row>
    <row r="1772" ht="12.75">
      <c r="G1772" s="2"/>
    </row>
    <row r="1773" ht="12.75">
      <c r="G1773" s="2"/>
    </row>
    <row r="1774" ht="12.75">
      <c r="G1774" s="2"/>
    </row>
    <row r="1775" ht="12.75">
      <c r="G1775" s="2"/>
    </row>
    <row r="1776" ht="12.75">
      <c r="G1776" s="2"/>
    </row>
    <row r="1777" ht="12.75">
      <c r="G1777" s="2"/>
    </row>
    <row r="1778" ht="12.75">
      <c r="G1778" s="2"/>
    </row>
    <row r="1779" ht="12.75">
      <c r="G1779" s="2"/>
    </row>
    <row r="1780" ht="12.75">
      <c r="G1780" s="2"/>
    </row>
    <row r="1781" ht="12.75">
      <c r="G1781" s="2"/>
    </row>
    <row r="1782" ht="12.75">
      <c r="G1782" s="2"/>
    </row>
    <row r="1783" ht="12.75">
      <c r="G1783" s="2"/>
    </row>
    <row r="1784" ht="12.75">
      <c r="G1784" s="2"/>
    </row>
    <row r="1785" ht="12.75">
      <c r="G1785" s="2"/>
    </row>
    <row r="1786" ht="12.75">
      <c r="G1786" s="2"/>
    </row>
    <row r="1787" ht="12.75">
      <c r="G1787" s="2"/>
    </row>
    <row r="1788" ht="12.75">
      <c r="G1788" s="2"/>
    </row>
    <row r="1789" ht="12.75">
      <c r="G1789" s="2"/>
    </row>
    <row r="1790" ht="12.75">
      <c r="G1790" s="2"/>
    </row>
    <row r="1791" ht="12.75">
      <c r="G1791" s="2"/>
    </row>
    <row r="1792" ht="12.75">
      <c r="G1792" s="2"/>
    </row>
    <row r="1793" ht="12.75">
      <c r="G1793" s="2"/>
    </row>
    <row r="1794" ht="12.75">
      <c r="G1794" s="2"/>
    </row>
    <row r="1795" ht="12.75">
      <c r="G1795" s="2"/>
    </row>
    <row r="1796" ht="12.75">
      <c r="G1796" s="2"/>
    </row>
    <row r="1797" ht="12.75">
      <c r="G1797" s="2"/>
    </row>
    <row r="1798" ht="12.75">
      <c r="G1798" s="2"/>
    </row>
    <row r="1799" ht="12.75">
      <c r="G1799" s="2"/>
    </row>
    <row r="1800" ht="12.75">
      <c r="G1800" s="2"/>
    </row>
    <row r="1801" ht="12.75">
      <c r="G1801" s="2"/>
    </row>
    <row r="1802" ht="12.75">
      <c r="G1802" s="2"/>
    </row>
    <row r="1803" ht="12.75">
      <c r="G1803" s="2"/>
    </row>
    <row r="1804" ht="12.75">
      <c r="G1804" s="2"/>
    </row>
    <row r="1805" ht="12.75">
      <c r="G1805" s="2"/>
    </row>
    <row r="1806" ht="12.75">
      <c r="G1806" s="2"/>
    </row>
    <row r="1807" ht="12.75">
      <c r="G1807" s="2"/>
    </row>
    <row r="1808" ht="12.75">
      <c r="G1808" s="2"/>
    </row>
    <row r="1809" ht="12.75">
      <c r="G1809" s="2"/>
    </row>
    <row r="1810" ht="12.75">
      <c r="G1810" s="2"/>
    </row>
    <row r="1811" ht="12.75">
      <c r="G1811" s="2"/>
    </row>
    <row r="1812" ht="12.75">
      <c r="G1812" s="2"/>
    </row>
    <row r="1813" ht="12.75">
      <c r="G1813" s="2"/>
    </row>
    <row r="1814" ht="12.75">
      <c r="G1814" s="2"/>
    </row>
    <row r="1815" ht="12.75">
      <c r="G1815" s="2"/>
    </row>
    <row r="1816" ht="12.75">
      <c r="G1816" s="2"/>
    </row>
    <row r="1817" ht="12.75">
      <c r="G1817" s="2"/>
    </row>
    <row r="1818" ht="12.75">
      <c r="G1818" s="2"/>
    </row>
    <row r="1819" ht="12.75">
      <c r="G1819" s="2"/>
    </row>
    <row r="1820" ht="12.75">
      <c r="G1820" s="2"/>
    </row>
    <row r="1821" ht="12.75">
      <c r="G1821" s="2"/>
    </row>
    <row r="1822" ht="12.75">
      <c r="G1822" s="2"/>
    </row>
    <row r="1823" ht="12.75">
      <c r="G1823" s="2"/>
    </row>
    <row r="1824" ht="12.75">
      <c r="G1824" s="2"/>
    </row>
    <row r="1825" ht="12.75">
      <c r="G1825" s="2"/>
    </row>
    <row r="1826" ht="12.75">
      <c r="G1826" s="2"/>
    </row>
    <row r="1827" ht="12.75">
      <c r="G1827" s="2"/>
    </row>
    <row r="1828" ht="12.75">
      <c r="G1828" s="2"/>
    </row>
    <row r="1829" ht="12.75">
      <c r="G1829" s="2"/>
    </row>
    <row r="1830" ht="12.75">
      <c r="G1830" s="2"/>
    </row>
    <row r="1831" ht="12.75">
      <c r="G1831" s="2"/>
    </row>
    <row r="1832" ht="12.75">
      <c r="G1832" s="2"/>
    </row>
    <row r="1833" ht="12.75">
      <c r="G1833" s="2"/>
    </row>
    <row r="1834" ht="12.75">
      <c r="G1834" s="2"/>
    </row>
    <row r="1835" ht="12.75">
      <c r="G1835" s="2"/>
    </row>
    <row r="1836" ht="12.75">
      <c r="G1836" s="2"/>
    </row>
    <row r="1837" ht="12.75">
      <c r="G1837" s="2"/>
    </row>
    <row r="1838" ht="12.75">
      <c r="G1838" s="2"/>
    </row>
    <row r="1839" ht="12.75">
      <c r="G1839" s="2"/>
    </row>
    <row r="1840" ht="12.75">
      <c r="G1840" s="2"/>
    </row>
    <row r="1841" ht="12.75">
      <c r="G1841" s="2"/>
    </row>
    <row r="1842" ht="12.75">
      <c r="G1842" s="2"/>
    </row>
    <row r="1843" ht="12.75">
      <c r="G1843" s="2"/>
    </row>
    <row r="1844" ht="12.75">
      <c r="G1844" s="2"/>
    </row>
    <row r="1845" ht="12.75">
      <c r="G1845" s="2"/>
    </row>
    <row r="1846" ht="12.75">
      <c r="G1846" s="2"/>
    </row>
    <row r="1847" ht="12.75">
      <c r="G1847" s="2"/>
    </row>
    <row r="1848" ht="12.75">
      <c r="G1848" s="2"/>
    </row>
    <row r="1849" ht="12.75">
      <c r="G1849" s="2"/>
    </row>
    <row r="1850" ht="12.75">
      <c r="G1850" s="2"/>
    </row>
    <row r="1851" ht="12.75">
      <c r="G1851" s="2"/>
    </row>
    <row r="1852" ht="12.75">
      <c r="G1852" s="2"/>
    </row>
    <row r="1853" ht="12.75">
      <c r="G1853" s="2"/>
    </row>
    <row r="1854" ht="12.75">
      <c r="G1854" s="2"/>
    </row>
    <row r="1855" ht="12.75">
      <c r="G1855" s="2"/>
    </row>
    <row r="1856" ht="12.75">
      <c r="G1856" s="2"/>
    </row>
    <row r="1857" ht="12.75">
      <c r="G1857" s="2"/>
    </row>
    <row r="1858" ht="12.75">
      <c r="G1858" s="2"/>
    </row>
    <row r="1859" ht="12.75">
      <c r="G1859" s="2"/>
    </row>
    <row r="1860" ht="12.75">
      <c r="G1860" s="2"/>
    </row>
    <row r="1861" ht="12.75">
      <c r="G1861" s="2"/>
    </row>
    <row r="1862" ht="12.75">
      <c r="G1862" s="2"/>
    </row>
    <row r="1863" ht="12.75">
      <c r="G1863" s="2"/>
    </row>
    <row r="1864" ht="12.75">
      <c r="G1864" s="2"/>
    </row>
    <row r="1865" ht="12.75">
      <c r="G1865" s="2"/>
    </row>
    <row r="1866" ht="12.75">
      <c r="G1866" s="2"/>
    </row>
    <row r="1867" ht="12.75">
      <c r="G1867" s="2"/>
    </row>
    <row r="1868" ht="12.75">
      <c r="G1868" s="2"/>
    </row>
    <row r="1869" ht="12.75">
      <c r="G1869" s="2"/>
    </row>
    <row r="1870" ht="12.75">
      <c r="G1870" s="2"/>
    </row>
    <row r="1871" ht="12.75">
      <c r="G1871" s="2"/>
    </row>
    <row r="1872" ht="12.75">
      <c r="G1872" s="2"/>
    </row>
    <row r="1873" ht="12.75">
      <c r="G1873" s="2"/>
    </row>
    <row r="1874" ht="12.75">
      <c r="G1874" s="2"/>
    </row>
    <row r="1875" ht="12.75">
      <c r="G1875" s="2"/>
    </row>
    <row r="1876" ht="12.75">
      <c r="G1876" s="2"/>
    </row>
    <row r="1877" ht="12.75">
      <c r="G1877" s="2"/>
    </row>
    <row r="1878" ht="12.75">
      <c r="G1878" s="2"/>
    </row>
    <row r="1879" ht="12.75">
      <c r="G1879" s="2"/>
    </row>
    <row r="1880" ht="12.75">
      <c r="G1880" s="2"/>
    </row>
    <row r="1881" ht="12.75">
      <c r="G1881" s="2"/>
    </row>
    <row r="1882" ht="12.75">
      <c r="G1882" s="2"/>
    </row>
    <row r="1883" ht="12.75">
      <c r="G1883" s="2"/>
    </row>
    <row r="1884" ht="12.75">
      <c r="G1884" s="2"/>
    </row>
    <row r="1885" ht="12.75">
      <c r="G1885" s="2"/>
    </row>
    <row r="1886" ht="12.75">
      <c r="G1886" s="2"/>
    </row>
    <row r="1887" ht="12.75">
      <c r="G1887" s="2"/>
    </row>
    <row r="1888" ht="12.75">
      <c r="G1888" s="2"/>
    </row>
    <row r="1889" ht="12.75">
      <c r="G1889" s="2"/>
    </row>
    <row r="1890" ht="12.75">
      <c r="G1890" s="2"/>
    </row>
    <row r="1891" ht="12.75">
      <c r="G1891" s="2"/>
    </row>
    <row r="1892" ht="12.75">
      <c r="G1892" s="2"/>
    </row>
    <row r="1893" ht="12.75">
      <c r="G1893" s="2"/>
    </row>
    <row r="1894" ht="12.75">
      <c r="G1894" s="2"/>
    </row>
    <row r="1895" ht="12.75">
      <c r="G1895" s="2"/>
    </row>
    <row r="1896" ht="12.75">
      <c r="G1896" s="2"/>
    </row>
    <row r="1897" ht="12.75">
      <c r="G1897" s="2"/>
    </row>
    <row r="1898" ht="12.75">
      <c r="G1898" s="2"/>
    </row>
    <row r="1899" ht="12.75">
      <c r="G1899" s="2"/>
    </row>
    <row r="1900" ht="12.75">
      <c r="G1900" s="2"/>
    </row>
    <row r="1901" ht="12.75">
      <c r="G1901" s="2"/>
    </row>
    <row r="1902" ht="12.75">
      <c r="G1902" s="2"/>
    </row>
    <row r="1903" ht="12.75">
      <c r="G1903" s="2"/>
    </row>
    <row r="1904" ht="12.75">
      <c r="G1904" s="2"/>
    </row>
    <row r="1905" ht="12.75">
      <c r="G1905" s="2"/>
    </row>
    <row r="1906" ht="12.75">
      <c r="G1906" s="2"/>
    </row>
    <row r="1907" ht="12.75">
      <c r="G1907" s="2"/>
    </row>
    <row r="1908" ht="12.75">
      <c r="G1908" s="2"/>
    </row>
    <row r="1909" ht="12.75">
      <c r="G1909" s="2"/>
    </row>
    <row r="1910" ht="12.75">
      <c r="G1910" s="2"/>
    </row>
    <row r="1911" ht="12.75">
      <c r="G1911" s="2"/>
    </row>
    <row r="1912" ht="12.75">
      <c r="G1912" s="2"/>
    </row>
    <row r="1913" ht="12.75">
      <c r="G1913" s="2"/>
    </row>
    <row r="1914" ht="12.75">
      <c r="G1914" s="2"/>
    </row>
    <row r="1915" ht="12.75">
      <c r="G1915" s="2"/>
    </row>
    <row r="1916" ht="12.75">
      <c r="G1916" s="2"/>
    </row>
    <row r="1917" ht="12.75">
      <c r="G1917" s="2"/>
    </row>
    <row r="1918" ht="12.75">
      <c r="G1918" s="2"/>
    </row>
    <row r="1919" ht="12.75">
      <c r="G1919" s="2"/>
    </row>
    <row r="1920" ht="12.75">
      <c r="G1920" s="2"/>
    </row>
    <row r="1921" ht="12.75">
      <c r="G1921" s="2"/>
    </row>
    <row r="1922" ht="12.75">
      <c r="G1922" s="2"/>
    </row>
    <row r="1923" ht="12.75">
      <c r="G1923" s="2"/>
    </row>
    <row r="1924" ht="12.75">
      <c r="G1924" s="2"/>
    </row>
    <row r="1925" ht="12.75">
      <c r="G1925" s="2"/>
    </row>
    <row r="1926" ht="12.75">
      <c r="G1926" s="2"/>
    </row>
    <row r="1927" ht="12.75">
      <c r="G1927" s="2"/>
    </row>
    <row r="1928" ht="12.75">
      <c r="G1928" s="2"/>
    </row>
    <row r="1929" ht="12.75">
      <c r="G1929" s="2"/>
    </row>
    <row r="1930" ht="12.75">
      <c r="G1930" s="2"/>
    </row>
    <row r="1931" ht="12.75">
      <c r="G1931" s="2"/>
    </row>
    <row r="1932" ht="12.75">
      <c r="G1932" s="2"/>
    </row>
    <row r="1933" ht="12.75">
      <c r="G1933" s="2"/>
    </row>
    <row r="1934" ht="12.75">
      <c r="G1934" s="2"/>
    </row>
    <row r="1935" ht="12.75">
      <c r="G1935" s="2"/>
    </row>
    <row r="1936" ht="12.75">
      <c r="G1936" s="2"/>
    </row>
    <row r="1937" ht="12.75">
      <c r="G1937" s="2"/>
    </row>
    <row r="1938" ht="12.75">
      <c r="G1938" s="2"/>
    </row>
    <row r="1939" ht="12.75">
      <c r="G1939" s="2"/>
    </row>
    <row r="1940" ht="12.75">
      <c r="G1940" s="2"/>
    </row>
    <row r="1941" ht="12.75">
      <c r="G1941" s="2"/>
    </row>
    <row r="1942" ht="12.75">
      <c r="G1942" s="2"/>
    </row>
    <row r="1943" ht="12.75">
      <c r="G1943" s="2"/>
    </row>
    <row r="1944" ht="12.75">
      <c r="G1944" s="2"/>
    </row>
    <row r="1945" ht="12.75">
      <c r="G1945" s="2"/>
    </row>
    <row r="1946" ht="12.75">
      <c r="G1946" s="2"/>
    </row>
    <row r="1947" ht="12.75">
      <c r="G1947" s="2"/>
    </row>
    <row r="1948" ht="12.75">
      <c r="G1948" s="2"/>
    </row>
    <row r="1949" ht="12.75">
      <c r="G1949" s="2"/>
    </row>
    <row r="1950" ht="12.75">
      <c r="G1950" s="2"/>
    </row>
    <row r="1951" ht="12.75">
      <c r="G1951" s="2"/>
    </row>
    <row r="1952" ht="12.75">
      <c r="G1952" s="2"/>
    </row>
    <row r="1953" ht="12.75">
      <c r="G1953" s="2"/>
    </row>
    <row r="1954" ht="12.75">
      <c r="G1954" s="2"/>
    </row>
    <row r="1955" ht="12.75">
      <c r="G1955" s="2"/>
    </row>
    <row r="1956" ht="12.75">
      <c r="G1956" s="2"/>
    </row>
    <row r="1957" ht="12.75">
      <c r="G1957" s="2"/>
    </row>
    <row r="1958" ht="12.75">
      <c r="G1958" s="2"/>
    </row>
    <row r="1959" ht="12.75">
      <c r="G1959" s="2"/>
    </row>
    <row r="1960" ht="12.75">
      <c r="G1960" s="2"/>
    </row>
    <row r="1961" ht="12.75">
      <c r="G1961" s="2"/>
    </row>
    <row r="1962" ht="12.75">
      <c r="G1962" s="2"/>
    </row>
    <row r="1963" ht="12.75">
      <c r="G1963" s="2"/>
    </row>
    <row r="1964" ht="12.75">
      <c r="G1964" s="2"/>
    </row>
    <row r="1965" ht="12.75">
      <c r="G1965" s="2"/>
    </row>
    <row r="1966" ht="12.75">
      <c r="G1966" s="2"/>
    </row>
    <row r="1967" ht="12.75">
      <c r="G1967" s="2"/>
    </row>
    <row r="1968" ht="12.75">
      <c r="G1968" s="2"/>
    </row>
    <row r="1969" ht="12.75">
      <c r="G1969" s="2"/>
    </row>
    <row r="1970" ht="12.75">
      <c r="G1970" s="2"/>
    </row>
    <row r="1971" ht="12.75">
      <c r="G1971" s="2"/>
    </row>
    <row r="1972" ht="12.75">
      <c r="G1972" s="2"/>
    </row>
    <row r="1973" ht="12.75">
      <c r="G1973" s="2"/>
    </row>
    <row r="1974" ht="12.75">
      <c r="G1974" s="2"/>
    </row>
    <row r="1975" ht="12.75">
      <c r="G1975" s="2"/>
    </row>
    <row r="1976" ht="12.75">
      <c r="G1976" s="2"/>
    </row>
    <row r="1977" ht="12.75">
      <c r="G1977" s="2"/>
    </row>
    <row r="1978" ht="12.75">
      <c r="G1978" s="2"/>
    </row>
    <row r="1979" ht="12.75">
      <c r="G1979" s="2"/>
    </row>
    <row r="1980" ht="12.75">
      <c r="G1980" s="2"/>
    </row>
    <row r="1981" ht="12.75">
      <c r="G1981" s="2"/>
    </row>
    <row r="1982" ht="12.75">
      <c r="G1982" s="2"/>
    </row>
    <row r="1983" ht="12.75">
      <c r="G1983" s="2"/>
    </row>
    <row r="1984" ht="12.75">
      <c r="G1984" s="2"/>
    </row>
    <row r="1985" ht="12.75">
      <c r="G1985" s="2"/>
    </row>
    <row r="1986" ht="12.75">
      <c r="G1986" s="2"/>
    </row>
    <row r="1987" ht="12.75">
      <c r="G1987" s="2"/>
    </row>
    <row r="1988" ht="12.75">
      <c r="G1988" s="2"/>
    </row>
    <row r="1989" ht="12.75">
      <c r="G1989" s="2"/>
    </row>
    <row r="1990" ht="12.75">
      <c r="G1990" s="2"/>
    </row>
    <row r="1991" ht="12.75">
      <c r="G1991" s="2"/>
    </row>
    <row r="1992" ht="12.75">
      <c r="G1992" s="2"/>
    </row>
    <row r="1993" ht="12.75">
      <c r="G1993" s="2"/>
    </row>
    <row r="1994" ht="12.75">
      <c r="G1994" s="2"/>
    </row>
    <row r="1995" ht="12.75">
      <c r="G1995" s="2"/>
    </row>
    <row r="1996" ht="12.75">
      <c r="G1996" s="2"/>
    </row>
    <row r="1997" ht="12.75">
      <c r="G1997" s="2"/>
    </row>
    <row r="1998" ht="12.75">
      <c r="G1998" s="2"/>
    </row>
    <row r="1999" ht="12.75">
      <c r="G1999" s="2"/>
    </row>
    <row r="2000" ht="12.75">
      <c r="G2000" s="2"/>
    </row>
    <row r="2001" ht="12.75">
      <c r="G2001" s="2"/>
    </row>
    <row r="2002" ht="12.75">
      <c r="G2002" s="2"/>
    </row>
    <row r="2003" ht="12.75">
      <c r="G2003" s="2"/>
    </row>
    <row r="2004" ht="12.75">
      <c r="G2004" s="2"/>
    </row>
    <row r="2005" ht="12.75">
      <c r="G2005" s="2"/>
    </row>
    <row r="2006" ht="12.75">
      <c r="G2006" s="2"/>
    </row>
    <row r="2007" ht="12.75">
      <c r="G2007" s="2"/>
    </row>
    <row r="2008" ht="12.75">
      <c r="G2008" s="2"/>
    </row>
    <row r="2009" ht="12.75">
      <c r="G2009" s="2"/>
    </row>
    <row r="2010" ht="12.75">
      <c r="G2010" s="2"/>
    </row>
    <row r="2011" ht="12.75">
      <c r="G2011" s="2"/>
    </row>
    <row r="2012" ht="12.75">
      <c r="G2012" s="2"/>
    </row>
    <row r="2013" ht="12.75">
      <c r="G2013" s="2"/>
    </row>
    <row r="2014" ht="12.75">
      <c r="G2014" s="2"/>
    </row>
    <row r="2015" ht="12.75">
      <c r="G2015" s="2"/>
    </row>
    <row r="2016" ht="12.75">
      <c r="G2016" s="2"/>
    </row>
    <row r="2017" ht="12.75">
      <c r="G2017" s="2"/>
    </row>
    <row r="2018" ht="12.75">
      <c r="G2018" s="2"/>
    </row>
    <row r="2019" ht="12.75">
      <c r="G2019" s="2"/>
    </row>
    <row r="2020" ht="12.75">
      <c r="G2020" s="2"/>
    </row>
    <row r="2021" ht="12.75">
      <c r="G2021" s="2"/>
    </row>
    <row r="2022" ht="12.75">
      <c r="G2022" s="2"/>
    </row>
    <row r="2023" ht="12.75">
      <c r="G2023" s="2"/>
    </row>
    <row r="2024" ht="12.75">
      <c r="G2024" s="2"/>
    </row>
    <row r="2025" ht="12.75">
      <c r="G2025" s="2"/>
    </row>
    <row r="2026" ht="12.75">
      <c r="G2026" s="2"/>
    </row>
    <row r="2027" ht="12.75">
      <c r="G2027" s="2"/>
    </row>
    <row r="2028" ht="12.75">
      <c r="G2028" s="2"/>
    </row>
    <row r="2029" ht="12.75">
      <c r="G2029" s="2"/>
    </row>
    <row r="2030" ht="12.75">
      <c r="G2030" s="2"/>
    </row>
    <row r="2031" ht="12.75">
      <c r="G2031" s="2"/>
    </row>
    <row r="2032" ht="12.75">
      <c r="G2032" s="2"/>
    </row>
    <row r="2033" ht="12.75">
      <c r="G2033" s="2"/>
    </row>
    <row r="2034" ht="12.75">
      <c r="G2034" s="2"/>
    </row>
    <row r="2035" ht="12.75">
      <c r="G2035" s="2"/>
    </row>
    <row r="2036" ht="12.75">
      <c r="G2036" s="2"/>
    </row>
    <row r="2037" ht="12.75">
      <c r="G2037" s="2"/>
    </row>
    <row r="2038" ht="12.75">
      <c r="G2038" s="2"/>
    </row>
    <row r="2039" ht="12.75">
      <c r="G2039" s="2"/>
    </row>
    <row r="2040" ht="12.75">
      <c r="G2040" s="2"/>
    </row>
    <row r="2041" ht="12.75">
      <c r="G2041" s="2"/>
    </row>
    <row r="2042" ht="12.75">
      <c r="G2042" s="2"/>
    </row>
    <row r="2043" ht="12.75">
      <c r="G2043" s="2"/>
    </row>
    <row r="2044" ht="12.75">
      <c r="G2044" s="2"/>
    </row>
    <row r="2045" ht="12.75">
      <c r="G2045" s="2"/>
    </row>
    <row r="2046" ht="12.75">
      <c r="G2046" s="2"/>
    </row>
    <row r="2047" ht="12.75">
      <c r="G2047" s="2"/>
    </row>
    <row r="2048" ht="12.75">
      <c r="G2048" s="2"/>
    </row>
    <row r="2049" ht="12.75">
      <c r="G2049" s="2"/>
    </row>
    <row r="2050" ht="12.75">
      <c r="G2050" s="2"/>
    </row>
    <row r="2051" ht="12.75">
      <c r="G2051" s="2"/>
    </row>
    <row r="2052" ht="12.75">
      <c r="G2052" s="2"/>
    </row>
    <row r="2053" ht="12.75">
      <c r="G2053" s="2"/>
    </row>
    <row r="2054" ht="12.75">
      <c r="G2054" s="2"/>
    </row>
    <row r="2055" ht="12.75">
      <c r="G2055" s="2"/>
    </row>
    <row r="2056" ht="12.75">
      <c r="G2056" s="2"/>
    </row>
    <row r="2057" ht="12.75">
      <c r="G2057" s="2"/>
    </row>
    <row r="2058" ht="12.75">
      <c r="G2058" s="2"/>
    </row>
    <row r="2059" ht="12.75">
      <c r="G2059" s="2"/>
    </row>
    <row r="2060" ht="12.75">
      <c r="G2060" s="2"/>
    </row>
    <row r="2061" ht="12.75">
      <c r="G2061" s="2"/>
    </row>
    <row r="2062" ht="12.75">
      <c r="G2062" s="2"/>
    </row>
    <row r="2063" ht="12.75">
      <c r="G2063" s="2"/>
    </row>
    <row r="2064" ht="12.75">
      <c r="G2064" s="2"/>
    </row>
    <row r="2065" ht="12.75">
      <c r="G2065" s="2"/>
    </row>
    <row r="2066" ht="12.75">
      <c r="G2066" s="2"/>
    </row>
    <row r="2067" ht="12.75">
      <c r="G2067" s="2"/>
    </row>
    <row r="2068" ht="12.75">
      <c r="G2068" s="2"/>
    </row>
    <row r="2069" ht="12.75">
      <c r="G2069" s="2"/>
    </row>
    <row r="2070" ht="12.75">
      <c r="G2070" s="2"/>
    </row>
    <row r="2071" ht="12.75">
      <c r="G2071" s="2"/>
    </row>
    <row r="2072" ht="12.75">
      <c r="G2072" s="2"/>
    </row>
    <row r="2073" ht="12.75">
      <c r="G2073" s="2"/>
    </row>
    <row r="2074" ht="12.75">
      <c r="G2074" s="2"/>
    </row>
    <row r="2075" ht="12.75">
      <c r="G2075" s="2"/>
    </row>
    <row r="2076" ht="12.75">
      <c r="G2076" s="2"/>
    </row>
    <row r="2077" ht="12.75">
      <c r="G2077" s="2"/>
    </row>
    <row r="2078" ht="12.75">
      <c r="G2078" s="2"/>
    </row>
    <row r="2079" ht="12.75">
      <c r="G2079" s="2"/>
    </row>
    <row r="2080" ht="12.75">
      <c r="G2080" s="2"/>
    </row>
    <row r="2081" ht="12.75">
      <c r="G2081" s="2"/>
    </row>
    <row r="2082" ht="12.75">
      <c r="G2082" s="2"/>
    </row>
    <row r="2083" ht="12.75">
      <c r="G2083" s="2"/>
    </row>
    <row r="2084" ht="12.75">
      <c r="G2084" s="2"/>
    </row>
    <row r="2085" ht="12.75">
      <c r="G2085" s="2"/>
    </row>
    <row r="2086" ht="12.75">
      <c r="G2086" s="2"/>
    </row>
    <row r="2087" ht="12.75">
      <c r="G2087" s="2"/>
    </row>
    <row r="2088" ht="12.75">
      <c r="G2088" s="2"/>
    </row>
    <row r="2089" ht="12.75">
      <c r="G2089" s="2"/>
    </row>
    <row r="2090" ht="12.75">
      <c r="G2090" s="2"/>
    </row>
    <row r="2091" ht="12.75">
      <c r="G2091" s="2"/>
    </row>
    <row r="2092" ht="12.75">
      <c r="G2092" s="2"/>
    </row>
    <row r="2093" ht="12.75">
      <c r="G2093" s="2"/>
    </row>
    <row r="2094" ht="12.75">
      <c r="G2094" s="2"/>
    </row>
    <row r="2095" ht="12.75">
      <c r="G2095" s="2"/>
    </row>
    <row r="2096" ht="12.75">
      <c r="G2096" s="2"/>
    </row>
    <row r="2097" ht="12.75">
      <c r="G2097" s="2"/>
    </row>
    <row r="2098" ht="12.75">
      <c r="G2098" s="2"/>
    </row>
    <row r="2099" ht="12.75">
      <c r="G2099" s="2"/>
    </row>
    <row r="2100" ht="12.75">
      <c r="G2100" s="2"/>
    </row>
    <row r="2101" ht="12.75">
      <c r="G2101" s="2"/>
    </row>
    <row r="2102" ht="12.75">
      <c r="G2102" s="2"/>
    </row>
    <row r="2103" ht="12.75">
      <c r="G2103" s="2"/>
    </row>
    <row r="2104" ht="12.75">
      <c r="G2104" s="2"/>
    </row>
    <row r="2105" ht="12.75">
      <c r="G2105" s="2"/>
    </row>
    <row r="2106" ht="12.75">
      <c r="G2106" s="2"/>
    </row>
    <row r="2107" ht="12.75">
      <c r="G2107" s="2"/>
    </row>
    <row r="2108" ht="12.75">
      <c r="G2108" s="2"/>
    </row>
    <row r="2109" ht="12.75">
      <c r="G2109" s="2"/>
    </row>
    <row r="2110" ht="12.75">
      <c r="G2110" s="2"/>
    </row>
    <row r="2111" ht="12.75">
      <c r="G2111" s="2"/>
    </row>
    <row r="2112" ht="12.75">
      <c r="G2112" s="2"/>
    </row>
    <row r="2113" ht="12.75">
      <c r="G2113" s="2"/>
    </row>
    <row r="2114" ht="12.75">
      <c r="G2114" s="2"/>
    </row>
    <row r="2115" ht="12.75">
      <c r="G2115" s="2"/>
    </row>
    <row r="2116" ht="12.75">
      <c r="G2116" s="2"/>
    </row>
    <row r="2117" ht="12.75">
      <c r="G2117" s="2"/>
    </row>
    <row r="2118" ht="12.75">
      <c r="G2118" s="2"/>
    </row>
    <row r="2119" ht="12.75">
      <c r="G2119" s="2"/>
    </row>
    <row r="2120" ht="12.75">
      <c r="G2120" s="2"/>
    </row>
    <row r="2121" ht="12.75">
      <c r="G2121" s="2"/>
    </row>
    <row r="2122" ht="12.75">
      <c r="G2122" s="2"/>
    </row>
    <row r="2123" ht="12.75">
      <c r="G2123" s="2"/>
    </row>
    <row r="2124" ht="12.75">
      <c r="G2124" s="2"/>
    </row>
    <row r="2125" ht="12.75">
      <c r="G2125" s="2"/>
    </row>
    <row r="2126" ht="12.75">
      <c r="G2126" s="2"/>
    </row>
    <row r="2127" ht="12.75">
      <c r="G2127" s="2"/>
    </row>
    <row r="2128" ht="12.75">
      <c r="G2128" s="2"/>
    </row>
    <row r="2129" ht="12.75">
      <c r="G2129" s="2"/>
    </row>
    <row r="2130" ht="12.75">
      <c r="G2130" s="2"/>
    </row>
    <row r="2131" ht="12.75">
      <c r="G2131" s="2"/>
    </row>
    <row r="2132" ht="12.75">
      <c r="G2132" s="2"/>
    </row>
    <row r="2133" ht="12.75">
      <c r="G2133" s="2"/>
    </row>
    <row r="2134" ht="12.75">
      <c r="G2134" s="2"/>
    </row>
    <row r="2135" ht="12.75">
      <c r="G2135" s="2"/>
    </row>
    <row r="2136" ht="12.75">
      <c r="G2136" s="2"/>
    </row>
    <row r="2137" ht="12.75">
      <c r="G2137" s="2"/>
    </row>
    <row r="2138" ht="12.75">
      <c r="G2138" s="2"/>
    </row>
    <row r="2139" ht="12.75">
      <c r="G2139" s="2"/>
    </row>
    <row r="2140" ht="12.75">
      <c r="G2140" s="2"/>
    </row>
    <row r="2141" ht="12.75">
      <c r="G2141" s="2"/>
    </row>
    <row r="2142" ht="12.75">
      <c r="G2142" s="2"/>
    </row>
    <row r="2143" ht="12.75">
      <c r="G2143" s="2"/>
    </row>
    <row r="2144" ht="12.75">
      <c r="G2144" s="2"/>
    </row>
    <row r="2145" ht="12.75">
      <c r="G2145" s="2"/>
    </row>
    <row r="2146" ht="12.75">
      <c r="G2146" s="2"/>
    </row>
    <row r="2147" ht="12.75">
      <c r="G2147" s="2"/>
    </row>
    <row r="2148" ht="12.75">
      <c r="G2148" s="2"/>
    </row>
    <row r="2149" ht="12.75">
      <c r="G2149" s="2"/>
    </row>
    <row r="2150" ht="12.75">
      <c r="G2150" s="2"/>
    </row>
    <row r="2151" ht="12.75">
      <c r="G2151" s="2"/>
    </row>
    <row r="2152" ht="12.75">
      <c r="G2152" s="2"/>
    </row>
    <row r="2153" ht="12.75">
      <c r="G2153" s="2"/>
    </row>
    <row r="2154" ht="12.75">
      <c r="G2154" s="2"/>
    </row>
    <row r="2155" ht="12.75">
      <c r="G2155" s="2"/>
    </row>
    <row r="2156" ht="12.75">
      <c r="G2156" s="2"/>
    </row>
    <row r="2157" ht="12.75">
      <c r="G2157" s="2"/>
    </row>
    <row r="2158" ht="12.75">
      <c r="G2158" s="2"/>
    </row>
    <row r="2159" ht="12.75">
      <c r="G2159" s="2"/>
    </row>
    <row r="2160" ht="12.75">
      <c r="G2160" s="2"/>
    </row>
    <row r="2161" ht="12.75">
      <c r="G2161" s="2"/>
    </row>
    <row r="2162" ht="12.75">
      <c r="G2162" s="2"/>
    </row>
    <row r="2163" ht="12.75">
      <c r="G2163" s="2"/>
    </row>
    <row r="2164" ht="12.75">
      <c r="G2164" s="2"/>
    </row>
    <row r="2165" ht="12.75">
      <c r="G2165" s="2"/>
    </row>
    <row r="2166" ht="12.75">
      <c r="G2166" s="2"/>
    </row>
    <row r="2167" ht="12.75">
      <c r="G2167" s="2"/>
    </row>
    <row r="2168" ht="12.75">
      <c r="G2168" s="2"/>
    </row>
    <row r="2169" ht="12.75">
      <c r="G2169" s="2"/>
    </row>
    <row r="2170" ht="12.75">
      <c r="G2170" s="2"/>
    </row>
    <row r="2171" ht="12.75">
      <c r="G2171" s="2"/>
    </row>
    <row r="2172" ht="12.75">
      <c r="G2172" s="2"/>
    </row>
    <row r="2173" ht="12.75">
      <c r="G2173" s="2"/>
    </row>
    <row r="2174" ht="12.75">
      <c r="G2174" s="2"/>
    </row>
    <row r="2175" ht="12.75">
      <c r="G2175" s="2"/>
    </row>
    <row r="2176" ht="12.75">
      <c r="G2176" s="2"/>
    </row>
    <row r="2177" ht="12.75">
      <c r="G2177" s="2"/>
    </row>
    <row r="2178" ht="12.75">
      <c r="G2178" s="2"/>
    </row>
    <row r="2179" ht="12.75">
      <c r="G2179" s="2"/>
    </row>
    <row r="2180" ht="12.75">
      <c r="G2180" s="2"/>
    </row>
    <row r="2181" ht="12.75">
      <c r="G2181" s="2"/>
    </row>
    <row r="2182" ht="12.75">
      <c r="G2182" s="2"/>
    </row>
    <row r="2183" ht="12.75">
      <c r="G2183" s="2"/>
    </row>
    <row r="2184" ht="12.75">
      <c r="G2184" s="2"/>
    </row>
    <row r="2185" ht="12.75">
      <c r="G2185" s="2"/>
    </row>
    <row r="2186" ht="12.75">
      <c r="G2186" s="2"/>
    </row>
    <row r="2187" ht="12.75">
      <c r="G2187" s="2"/>
    </row>
    <row r="2188" ht="12.75">
      <c r="G2188" s="2"/>
    </row>
    <row r="2189" ht="12.75">
      <c r="G2189" s="2"/>
    </row>
    <row r="2190" ht="12.75">
      <c r="G2190" s="2"/>
    </row>
  </sheetData>
  <sheetProtection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Birgit Bednar-Friedl</cp:lastModifiedBy>
  <cp:lastPrinted>2000-08-15T11:09:32Z</cp:lastPrinted>
  <dcterms:created xsi:type="dcterms:W3CDTF">2011-03-09T19:14:20Z</dcterms:created>
  <dcterms:modified xsi:type="dcterms:W3CDTF">2013-10-16T10:01:00Z</dcterms:modified>
  <cp:category/>
  <cp:version/>
  <cp:contentType/>
  <cp:contentStatus/>
</cp:coreProperties>
</file>